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780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<sst xmlns="http://schemas.openxmlformats.org/spreadsheetml/2006/main" count="335" uniqueCount="246">
  <si>
    <t>单位代码：</t>
  </si>
  <si>
    <t>单位名称：</t>
  </si>
  <si>
    <t>宁县太昌卫生院</t>
  </si>
  <si>
    <t>部门预算公开表</t>
  </si>
  <si>
    <t xml:space="preserve">     </t>
  </si>
  <si>
    <t>编制日期：</t>
  </si>
  <si>
    <t>2025.2.24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</si>
  <si>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</si>
  <si>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</si>
  <si>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</si>
  <si>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</si>
  <si>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</si>
  <si>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</si>
  <si>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</si>
  <si>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</si>
  <si>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</si>
  <si>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</si>
  <si>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</si>
  <si>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</si>
  <si>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</si>
  <si>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</si>
  <si>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</si>
  <si>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</si>
  <si>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</si>
  <si>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</si>
  <si>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</si>
  <si>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</si>
  <si>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</si>
  <si>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</si>
  <si>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</si>
  <si>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</si>
  <si>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</si>
  <si>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</si>
  <si>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</si>
  <si>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</si>
  <si>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</si>
  <si>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</si>
  <si>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</si>
  <si>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</si>
  <si>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</si>
  <si>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</si>
  <si>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</si>
  <si>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</si>
  <si>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</si>
  <si>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</si>
  <si>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</si>
  <si>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</si>
  <si>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</si>
  <si>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</si>
  <si>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</si>
  <si>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</si>
  <si>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</si>
  <si>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</si>
  <si>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</si>
  <si>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</si>
  <si>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</si>
  <si>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</si>
  <si>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</si>
  <si>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</si>
  <si>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</si>
  <si>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</si>
  <si>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</si>
  <si>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</si>
  <si>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</si>
  <si>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</si>
  <si>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</si>
  <si>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</si>
  <si>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</si>
  <si>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</si>
  <si>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</si>
  <si>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</si>
  <si>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</si>
  <si>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</si>
  <si>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</si>
  <si>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</si>
  <si>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</si>
  <si>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</si>
  <si>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</si>
  <si>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</si>
  <si>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</si>
  <si>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</si>
  <si>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</si>
  <si>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</si>
  <si>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</si>
  <si>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</si>
  <si>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</si>
  <si>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</si>
  <si>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</si>
  <si>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</si>
  <si>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</si>
  <si>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</si>
  <si>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</si>
  <si>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</si>
  <si>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</si>
  <si>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</si>
  <si>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</si>
  <si>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</si>
  <si>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</si>
  <si>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</si>
  <si>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</si>
  <si>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</si>
  <si>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</si>
  <si>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</si>
  <si>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</si>
  <si>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</si>
  <si>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</si>
  <si>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</si>
  <si>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</si>
  <si>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</si>
  <si>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</si>
  <si>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</si>
  <si>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科目名称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</si>
  <si>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</si>
  <si>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</si>
  <si>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</si>
  <si>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</si>
  <si>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</si>
  <si>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</si>
  <si>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</si>
  <si>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</si>
  <si>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</si>
  <si>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</si>
  <si>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</si>
  <si>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</si>
  <si>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</si>
  <si>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</si>
  <si>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</si>
  <si>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</si>
  <si>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</si>
  <si>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</si>
  <si>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</si>
  <si>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</si>
  <si>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</si>
  <si>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</si>
  <si>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</si>
  <si>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机关事业单位基本养老保险缴费支出</t>
  </si>
  <si>
    <t>2080502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</si>
  <si>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</si>
  <si>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</si>
  <si>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</si>
  <si>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</si>
  <si>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</si>
  <si>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</si>
  <si>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</si>
  <si>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</si>
  <si>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</si>
  <si>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</si>
  <si>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</si>
  <si>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</si>
  <si>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</si>
  <si>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</si>
  <si>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</si>
  <si>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</si>
  <si>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</si>
  <si>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</si>
  <si>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</si>
  <si>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</si>
  <si>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</si>
  <si>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</si>
  <si>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</si>
  <si>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</si>
  <si>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</si>
  <si>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</si>
  <si>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</si>
  <si>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</si>
  <si>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</si>
  <si>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</si>
  <si>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</si>
  <si>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</si>
  <si>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</si>
  <si>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</si>
  <si>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</si>
  <si>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</si>
  <si>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</si>
  <si>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</si>
  <si>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</si>
  <si>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</si>
  <si>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</si>
  <si>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</si>
  <si>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</si>
  <si>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</si>
  <si>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</si>
  <si>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</si>
  <si>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</si>
  <si>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</si>
  <si>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</si>
  <si>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</si>
  <si>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</si>
  <si>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</si>
  <si>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</si>
  <si>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</si>
  <si>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</si>
  <si>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</si>
  <si>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</si>
  <si>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</si>
  <si>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</si>
  <si>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</si>
  <si>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</si>
  <si>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</si>
  <si>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</si>
  <si>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</si>
  <si>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</si>
  <si>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</si>
  <si>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</si>
  <si>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</si>
  <si>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</si>
  <si>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30199</t>
  </si>
  <si>
    <t>其他工资福利支出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</si>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</sst>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0.00_ "/>
    <numFmt numFmtId="178" formatCode="yyyy/mm/dd"/>
    <numFmt numFmtId="179" formatCode="#0.00"/>
    <numFmt numFmtId="180" formatCode="#,##0.00_ ;[Red]\-#,##0.00\ 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  <scheme val="minor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b/>
      <sz val="9"/>
      <name val="SimSun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4" fillId="15" borderId="6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0" fillId="0" borderId="0"/>
    <xf numFmtId="0" fontId="35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11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7" fillId="24" borderId="8" applyNumberFormat="0" applyAlignment="0" applyProtection="0">
      <alignment vertical="center"/>
    </xf>
    <xf numFmtId="0" fontId="51" fillId="24" borderId="6" applyNumberFormat="0" applyAlignment="0" applyProtection="0">
      <alignment vertical="center"/>
    </xf>
    <xf numFmtId="0" fontId="50" fillId="30" borderId="10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0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22" fillId="4" borderId="1" xfId="0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>
      <alignment vertical="center"/>
    </xf>
    <xf numFmtId="177" fontId="0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177" fontId="21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77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7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177" fontId="24" fillId="0" borderId="1" xfId="0" applyNumberFormat="1" applyFont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1" fillId="0" borderId="2" xfId="0" applyNumberFormat="1" applyFont="1" applyBorder="1" applyAlignment="1">
      <alignment vertical="center" wrapText="1"/>
    </xf>
    <xf numFmtId="179" fontId="21" fillId="0" borderId="2" xfId="0" applyNumberFormat="1" applyFont="1" applyBorder="1" applyAlignment="1">
      <alignment horizontal="right" vertical="center" wrapText="1"/>
    </xf>
    <xf numFmtId="177" fontId="23" fillId="0" borderId="0" xfId="0" applyNumberFormat="1" applyFont="1">
      <alignment vertical="center"/>
    </xf>
    <xf numFmtId="177" fontId="7" fillId="0" borderId="0" xfId="0" applyNumberFormat="1" applyFont="1" applyBorder="1" applyAlignment="1">
      <alignment vertical="center" wrapText="1"/>
    </xf>
    <xf numFmtId="177" fontId="26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7" fontId="26" fillId="0" borderId="1" xfId="0" applyNumberFormat="1" applyFont="1" applyBorder="1" applyAlignment="1">
      <alignment horizontal="right" vertical="center" wrapText="1"/>
    </xf>
    <xf numFmtId="177" fontId="23" fillId="4" borderId="1" xfId="0" applyNumberFormat="1" applyFont="1" applyFill="1" applyBorder="1">
      <alignment vertical="center"/>
    </xf>
    <xf numFmtId="177" fontId="5" fillId="4" borderId="1" xfId="0" applyNumberFormat="1" applyFont="1" applyFill="1" applyBorder="1">
      <alignment vertical="center"/>
    </xf>
    <xf numFmtId="177" fontId="27" fillId="4" borderId="2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50" applyFont="1" applyFill="1" applyBorder="1" applyAlignment="1" applyProtection="1">
      <alignment vertical="center"/>
    </xf>
    <xf numFmtId="180" fontId="28" fillId="0" borderId="1" xfId="0" applyNumberFormat="1" applyFont="1" applyFill="1" applyBorder="1" applyAlignment="1">
      <alignment horizontal="right" vertical="center"/>
    </xf>
    <xf numFmtId="0" fontId="18" fillId="0" borderId="1" xfId="50" applyFont="1" applyFill="1" applyBorder="1" applyAlignment="1" applyProtection="1">
      <alignment vertical="center"/>
    </xf>
    <xf numFmtId="0" fontId="14" fillId="0" borderId="1" xfId="50" applyFont="1" applyBorder="1" applyAlignment="1" applyProtection="1">
      <alignment vertical="center"/>
    </xf>
    <xf numFmtId="0" fontId="18" fillId="0" borderId="1" xfId="50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78" fontId="9" fillId="0" borderId="0" xfId="0" applyNumberFormat="1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表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2" sqref="H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7.5" customWidth="1"/>
    <col min="6" max="6" width="9.76666666666667" customWidth="1"/>
    <col min="7" max="7" width="11.5083333333333" customWidth="1"/>
    <col min="8" max="8" width="19.875" customWidth="1"/>
    <col min="9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3">
        <v>607026</v>
      </c>
      <c r="D3" s="11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4" t="s">
        <v>3</v>
      </c>
      <c r="C6" s="114"/>
      <c r="D6" s="114"/>
      <c r="E6" s="114"/>
      <c r="F6" s="114"/>
      <c r="G6" s="114"/>
      <c r="H6" s="114"/>
      <c r="I6" s="114"/>
      <c r="J6" s="114"/>
      <c r="K6" s="11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5" t="s">
        <v>5</v>
      </c>
      <c r="G10" s="116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5" t="s">
        <v>7</v>
      </c>
      <c r="C12" s="115"/>
      <c r="D12" s="12"/>
      <c r="E12" s="115" t="s">
        <v>8</v>
      </c>
      <c r="F12" s="10"/>
      <c r="G12" s="12"/>
      <c r="H12" s="117" t="s">
        <v>9</v>
      </c>
      <c r="I12" s="56"/>
      <c r="J12" s="12"/>
      <c r="K12" s="12"/>
    </row>
    <row r="13" ht="14.3" customHeight="1" spans="1:11">
      <c r="A13" s="10"/>
      <c r="B13" s="10"/>
      <c r="C13" s="10" t="s">
        <v>10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9" t="s">
        <v>11</v>
      </c>
      <c r="C2" s="109"/>
    </row>
    <row r="3" ht="29.35" customHeight="1" spans="1:3">
      <c r="A3" s="110"/>
      <c r="B3" s="111" t="s">
        <v>12</v>
      </c>
      <c r="C3" s="111" t="s">
        <v>13</v>
      </c>
    </row>
    <row r="4" ht="28.45" customHeight="1" spans="1:3">
      <c r="A4" s="102"/>
      <c r="B4" s="112" t="s">
        <v>14</v>
      </c>
      <c r="C4" s="88" t="s">
        <v>15</v>
      </c>
    </row>
    <row r="5" ht="28.45" customHeight="1" spans="1:3">
      <c r="A5" s="102"/>
      <c r="B5" s="112" t="s">
        <v>16</v>
      </c>
      <c r="C5" s="88" t="s">
        <v>17</v>
      </c>
    </row>
    <row r="6" ht="28.45" customHeight="1" spans="1:3">
      <c r="A6" s="102"/>
      <c r="B6" s="112" t="s">
        <v>18</v>
      </c>
      <c r="C6" s="88" t="s">
        <v>19</v>
      </c>
    </row>
    <row r="7" ht="28.45" customHeight="1" spans="1:3">
      <c r="A7" s="102"/>
      <c r="B7" s="112" t="s">
        <v>20</v>
      </c>
      <c r="C7" s="88"/>
    </row>
    <row r="8" ht="28.45" customHeight="1" spans="1:3">
      <c r="A8" s="102"/>
      <c r="B8" s="112" t="s">
        <v>21</v>
      </c>
      <c r="C8" s="88" t="s">
        <v>22</v>
      </c>
    </row>
    <row r="9" ht="28.45" customHeight="1" spans="1:3">
      <c r="A9" s="102"/>
      <c r="B9" s="112" t="s">
        <v>23</v>
      </c>
      <c r="C9" s="88" t="s">
        <v>24</v>
      </c>
    </row>
    <row r="10" ht="28.45" customHeight="1" spans="1:3">
      <c r="A10" s="102"/>
      <c r="B10" s="112" t="s">
        <v>25</v>
      </c>
      <c r="C10" s="88" t="s">
        <v>26</v>
      </c>
    </row>
    <row r="11" ht="28.45" customHeight="1" spans="1:3">
      <c r="A11" s="102"/>
      <c r="B11" s="112" t="s">
        <v>27</v>
      </c>
      <c r="C11" s="88" t="s">
        <v>28</v>
      </c>
    </row>
    <row r="12" ht="28.45" customHeight="1" spans="1:3">
      <c r="A12" s="102"/>
      <c r="B12" s="112" t="s">
        <v>29</v>
      </c>
      <c r="C12" s="88"/>
    </row>
    <row r="13" ht="28.45" customHeight="1" spans="1:3">
      <c r="A13" s="10"/>
      <c r="B13" s="112" t="s">
        <v>30</v>
      </c>
      <c r="C13" s="88"/>
    </row>
    <row r="14" ht="28.45" customHeight="1" spans="1:3">
      <c r="A14" s="10"/>
      <c r="B14" s="112" t="s">
        <v>31</v>
      </c>
      <c r="C14" s="88" t="s">
        <v>15</v>
      </c>
    </row>
    <row r="15" ht="36" customHeight="1" spans="2:3">
      <c r="B15" s="112" t="s">
        <v>32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22" sqref="D2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33</v>
      </c>
      <c r="B2" s="11"/>
      <c r="C2" s="11"/>
      <c r="D2" s="11"/>
    </row>
    <row r="3" ht="22.75" customHeight="1" spans="1:4">
      <c r="A3" s="102"/>
      <c r="B3" s="102"/>
      <c r="C3" s="102"/>
      <c r="D3" s="103" t="s">
        <v>34</v>
      </c>
    </row>
    <row r="4" ht="22.75" customHeight="1" spans="1:4">
      <c r="A4" s="72" t="s">
        <v>35</v>
      </c>
      <c r="B4" s="72"/>
      <c r="C4" s="72" t="s">
        <v>36</v>
      </c>
      <c r="D4" s="72"/>
    </row>
    <row r="5" ht="22.75" customHeight="1" spans="1:4">
      <c r="A5" s="72" t="s">
        <v>37</v>
      </c>
      <c r="B5" s="72" t="s">
        <v>38</v>
      </c>
      <c r="C5" s="72" t="s">
        <v>37</v>
      </c>
      <c r="D5" s="72" t="s">
        <v>38</v>
      </c>
    </row>
    <row r="6" ht="22.75" customHeight="1" spans="1:4">
      <c r="A6" s="104" t="s">
        <v>39</v>
      </c>
      <c r="B6" s="79">
        <f>表3!D5</f>
        <v>1722972.91</v>
      </c>
      <c r="C6" s="104" t="s">
        <v>40</v>
      </c>
      <c r="D6" s="79"/>
    </row>
    <row r="7" ht="22.75" customHeight="1" spans="1:4">
      <c r="A7" s="104" t="s">
        <v>41</v>
      </c>
      <c r="B7" s="79"/>
      <c r="C7" s="104" t="s">
        <v>42</v>
      </c>
      <c r="D7" s="105"/>
    </row>
    <row r="8" ht="22.75" customHeight="1" spans="1:4">
      <c r="A8" s="104" t="s">
        <v>43</v>
      </c>
      <c r="B8" s="79"/>
      <c r="C8" s="104" t="s">
        <v>44</v>
      </c>
      <c r="D8" s="105"/>
    </row>
    <row r="9" ht="22.75" customHeight="1" spans="1:4">
      <c r="A9" s="104" t="s">
        <v>45</v>
      </c>
      <c r="B9" s="79"/>
      <c r="C9" s="104" t="s">
        <v>46</v>
      </c>
      <c r="D9" s="105"/>
    </row>
    <row r="10" ht="22.75" customHeight="1" spans="1:4">
      <c r="A10" s="104" t="s">
        <v>47</v>
      </c>
      <c r="B10" s="79">
        <v>2255400</v>
      </c>
      <c r="C10" s="104" t="s">
        <v>48</v>
      </c>
      <c r="D10" s="105"/>
    </row>
    <row r="11" ht="22.75" customHeight="1" spans="1:4">
      <c r="A11" s="104" t="s">
        <v>49</v>
      </c>
      <c r="B11" s="79"/>
      <c r="C11" s="104" t="s">
        <v>50</v>
      </c>
      <c r="D11" s="105"/>
    </row>
    <row r="12" ht="22.75" customHeight="1" spans="1:4">
      <c r="A12" s="104" t="s">
        <v>51</v>
      </c>
      <c r="B12" s="79"/>
      <c r="C12" s="104" t="s">
        <v>52</v>
      </c>
      <c r="D12" s="105"/>
    </row>
    <row r="13" ht="22.75" customHeight="1" spans="1:4">
      <c r="A13" s="104" t="s">
        <v>53</v>
      </c>
      <c r="B13" s="79"/>
      <c r="C13" s="104" t="s">
        <v>54</v>
      </c>
      <c r="D13" s="105">
        <v>235973.02</v>
      </c>
    </row>
    <row r="14" ht="22.75" customHeight="1" spans="1:4">
      <c r="A14" s="104" t="s">
        <v>55</v>
      </c>
      <c r="B14" s="79"/>
      <c r="C14" s="104" t="s">
        <v>56</v>
      </c>
      <c r="D14" s="105"/>
    </row>
    <row r="15" ht="22.75" customHeight="1" spans="1:4">
      <c r="A15" s="104"/>
      <c r="B15" s="106"/>
      <c r="C15" s="104" t="s">
        <v>57</v>
      </c>
      <c r="D15" s="105">
        <f>B6+B10-D13</f>
        <v>3742399.89</v>
      </c>
    </row>
    <row r="16" ht="22.75" customHeight="1" spans="1:4">
      <c r="A16" s="104"/>
      <c r="B16" s="106"/>
      <c r="C16" s="104" t="s">
        <v>58</v>
      </c>
      <c r="D16" s="105"/>
    </row>
    <row r="17" ht="22.75" customHeight="1" spans="1:4">
      <c r="A17" s="104"/>
      <c r="B17" s="106"/>
      <c r="C17" s="104" t="s">
        <v>59</v>
      </c>
      <c r="D17" s="105"/>
    </row>
    <row r="18" ht="22.75" customHeight="1" spans="1:4">
      <c r="A18" s="104"/>
      <c r="B18" s="106"/>
      <c r="C18" s="104" t="s">
        <v>60</v>
      </c>
      <c r="D18" s="105"/>
    </row>
    <row r="19" ht="22.75" customHeight="1" spans="1:4">
      <c r="A19" s="104"/>
      <c r="B19" s="106"/>
      <c r="C19" s="104" t="s">
        <v>61</v>
      </c>
      <c r="D19" s="105"/>
    </row>
    <row r="20" ht="22.75" customHeight="1" spans="1:4">
      <c r="A20" s="107"/>
      <c r="B20" s="108"/>
      <c r="C20" s="104" t="s">
        <v>62</v>
      </c>
      <c r="D20" s="105"/>
    </row>
    <row r="21" ht="22.75" customHeight="1" spans="1:4">
      <c r="A21" s="107"/>
      <c r="B21" s="108"/>
      <c r="C21" s="104" t="s">
        <v>63</v>
      </c>
      <c r="D21" s="105"/>
    </row>
    <row r="22" ht="22.75" customHeight="1" spans="1:4">
      <c r="A22" s="107"/>
      <c r="B22" s="108"/>
      <c r="C22" s="104" t="s">
        <v>64</v>
      </c>
      <c r="D22" s="105"/>
    </row>
    <row r="23" ht="22.75" customHeight="1" spans="1:4">
      <c r="A23" s="107"/>
      <c r="B23" s="108"/>
      <c r="C23" s="104" t="s">
        <v>65</v>
      </c>
      <c r="D23" s="105"/>
    </row>
    <row r="24" ht="22.75" customHeight="1" spans="1:4">
      <c r="A24" s="107"/>
      <c r="B24" s="108"/>
      <c r="C24" s="104" t="s">
        <v>66</v>
      </c>
      <c r="D24" s="105"/>
    </row>
    <row r="25" ht="22.75" customHeight="1" spans="1:4">
      <c r="A25" s="104"/>
      <c r="B25" s="106"/>
      <c r="C25" s="104" t="s">
        <v>67</v>
      </c>
      <c r="D25" s="105"/>
    </row>
    <row r="26" ht="22.75" customHeight="1" spans="1:4">
      <c r="A26" s="104"/>
      <c r="B26" s="106"/>
      <c r="C26" s="104" t="s">
        <v>68</v>
      </c>
      <c r="D26" s="105"/>
    </row>
    <row r="27" ht="22.75" customHeight="1" spans="1:4">
      <c r="A27" s="104"/>
      <c r="B27" s="106"/>
      <c r="C27" s="104" t="s">
        <v>69</v>
      </c>
      <c r="D27" s="105"/>
    </row>
    <row r="28" ht="22.75" customHeight="1" spans="1:4">
      <c r="A28" s="107"/>
      <c r="B28" s="108"/>
      <c r="C28" s="104" t="s">
        <v>70</v>
      </c>
      <c r="D28" s="105"/>
    </row>
    <row r="29" ht="22.75" customHeight="1" spans="1:4">
      <c r="A29" s="107"/>
      <c r="B29" s="108"/>
      <c r="C29" s="104" t="s">
        <v>71</v>
      </c>
      <c r="D29" s="105"/>
    </row>
    <row r="30" ht="22.75" customHeight="1" spans="1:4">
      <c r="A30" s="107"/>
      <c r="B30" s="108"/>
      <c r="C30" s="104" t="s">
        <v>72</v>
      </c>
      <c r="D30" s="105"/>
    </row>
    <row r="31" ht="22.75" customHeight="1" spans="1:4">
      <c r="A31" s="107"/>
      <c r="B31" s="108"/>
      <c r="C31" s="104" t="s">
        <v>73</v>
      </c>
      <c r="D31" s="105"/>
    </row>
    <row r="32" ht="22.75" customHeight="1" spans="1:4">
      <c r="A32" s="107"/>
      <c r="B32" s="108"/>
      <c r="C32" s="104" t="s">
        <v>74</v>
      </c>
      <c r="D32" s="105"/>
    </row>
    <row r="33" ht="22.75" customHeight="1" spans="1:4">
      <c r="A33" s="104"/>
      <c r="B33" s="104"/>
      <c r="C33" s="104" t="s">
        <v>75</v>
      </c>
      <c r="D33" s="105"/>
    </row>
    <row r="34" ht="22.75" customHeight="1" spans="1:4">
      <c r="A34" s="104"/>
      <c r="B34" s="104"/>
      <c r="C34" s="104" t="s">
        <v>76</v>
      </c>
      <c r="D34" s="105"/>
    </row>
    <row r="35" ht="22.75" customHeight="1" spans="1:4">
      <c r="A35" s="104"/>
      <c r="B35" s="104"/>
      <c r="C35" s="104" t="s">
        <v>77</v>
      </c>
      <c r="D35" s="105"/>
    </row>
    <row r="36" ht="22.75" customHeight="1" spans="1:4">
      <c r="A36" s="104"/>
      <c r="B36" s="104"/>
      <c r="C36" s="104"/>
      <c r="D36" s="104"/>
    </row>
    <row r="37" ht="22.75" customHeight="1" spans="1:4">
      <c r="A37" s="104"/>
      <c r="B37" s="104"/>
      <c r="C37" s="104"/>
      <c r="D37" s="104"/>
    </row>
    <row r="38" ht="22.75" customHeight="1" spans="1:4">
      <c r="A38" s="104"/>
      <c r="B38" s="104"/>
      <c r="C38" s="104"/>
      <c r="D38" s="104"/>
    </row>
    <row r="39" ht="22.75" customHeight="1" spans="1:4">
      <c r="A39" s="107" t="s">
        <v>78</v>
      </c>
      <c r="B39" s="108">
        <f>SUM(B6:B14)</f>
        <v>3978372.91</v>
      </c>
      <c r="C39" s="107" t="s">
        <v>79</v>
      </c>
      <c r="D39" s="108">
        <f>SUM(D6:D38)</f>
        <v>3978372.91</v>
      </c>
    </row>
    <row r="40" ht="22.75" customHeight="1" spans="1:4">
      <c r="A40" s="107" t="s">
        <v>80</v>
      </c>
      <c r="B40" s="108"/>
      <c r="C40" s="107" t="s">
        <v>81</v>
      </c>
      <c r="D40" s="108"/>
    </row>
    <row r="41" ht="22.75" customHeight="1" spans="1:4">
      <c r="A41" s="107" t="s">
        <v>82</v>
      </c>
      <c r="B41" s="106"/>
      <c r="C41" s="104"/>
      <c r="D41" s="106"/>
    </row>
    <row r="42" ht="22.75" customHeight="1" spans="1:4">
      <c r="A42" s="107" t="s">
        <v>83</v>
      </c>
      <c r="B42" s="108">
        <f>B39+B40</f>
        <v>3978372.91</v>
      </c>
      <c r="C42" s="107" t="s">
        <v>84</v>
      </c>
      <c r="D42" s="108">
        <f>D39+D40</f>
        <v>3978372.91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1" sqref="A$1:B$1048576"/>
    </sheetView>
  </sheetViews>
  <sheetFormatPr defaultColWidth="7.875" defaultRowHeight="12.75" customHeight="1" outlineLevelCol="2"/>
  <cols>
    <col min="1" max="2" width="43.37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85</v>
      </c>
      <c r="B2" s="20"/>
    </row>
    <row r="3" ht="24.75" customHeight="1" spans="1:2">
      <c r="A3" s="93"/>
      <c r="B3" s="21" t="s">
        <v>34</v>
      </c>
    </row>
    <row r="4" ht="24" customHeight="1" spans="1:2">
      <c r="A4" s="30" t="s">
        <v>37</v>
      </c>
      <c r="B4" s="30" t="s">
        <v>38</v>
      </c>
    </row>
    <row r="5" s="17" customFormat="1" ht="25" customHeight="1" spans="1:3">
      <c r="A5" s="94" t="s">
        <v>86</v>
      </c>
      <c r="B5" s="95">
        <f>B6+B7</f>
        <v>1722972.91</v>
      </c>
      <c r="C5" s="18"/>
    </row>
    <row r="6" s="17" customFormat="1" ht="25" customHeight="1" spans="1:3">
      <c r="A6" s="96" t="s">
        <v>87</v>
      </c>
      <c r="B6" s="97">
        <f>表1!B6</f>
        <v>1722972.91</v>
      </c>
      <c r="C6" s="18"/>
    </row>
    <row r="7" s="17" customFormat="1" ht="25" customHeight="1" spans="1:3">
      <c r="A7" s="96" t="s">
        <v>88</v>
      </c>
      <c r="B7" s="97"/>
      <c r="C7" s="18"/>
    </row>
    <row r="8" s="17" customFormat="1" ht="25" customHeight="1" spans="1:3">
      <c r="A8" s="94" t="s">
        <v>89</v>
      </c>
      <c r="B8" s="97">
        <f>B9+B10</f>
        <v>0</v>
      </c>
      <c r="C8" s="18"/>
    </row>
    <row r="9" s="17" customFormat="1" ht="25" customHeight="1" spans="1:3">
      <c r="A9" s="96" t="s">
        <v>87</v>
      </c>
      <c r="B9" s="97"/>
      <c r="C9" s="18"/>
    </row>
    <row r="10" s="17" customFormat="1" ht="25" customHeight="1" spans="1:3">
      <c r="A10" s="96" t="s">
        <v>88</v>
      </c>
      <c r="B10" s="97"/>
      <c r="C10" s="18"/>
    </row>
    <row r="11" s="17" customFormat="1" ht="25" customHeight="1" spans="1:3">
      <c r="A11" s="94" t="s">
        <v>90</v>
      </c>
      <c r="B11" s="97"/>
      <c r="C11" s="18"/>
    </row>
    <row r="12" s="17" customFormat="1" ht="25" customHeight="1" spans="1:3">
      <c r="A12" s="96" t="s">
        <v>87</v>
      </c>
      <c r="B12" s="97"/>
      <c r="C12" s="18"/>
    </row>
    <row r="13" s="17" customFormat="1" ht="25" customHeight="1" spans="1:3">
      <c r="A13" s="96" t="s">
        <v>88</v>
      </c>
      <c r="B13" s="97"/>
      <c r="C13" s="18"/>
    </row>
    <row r="14" s="17" customFormat="1" ht="25" customHeight="1" spans="1:3">
      <c r="A14" s="98" t="s">
        <v>91</v>
      </c>
      <c r="B14" s="97">
        <f>SUM(B15:B17)</f>
        <v>2255400</v>
      </c>
      <c r="C14" s="18"/>
    </row>
    <row r="15" s="17" customFormat="1" ht="25" customHeight="1" spans="1:3">
      <c r="A15" s="96" t="s">
        <v>92</v>
      </c>
      <c r="B15" s="97"/>
      <c r="C15" s="18"/>
    </row>
    <row r="16" s="17" customFormat="1" ht="25" customHeight="1" spans="1:3">
      <c r="A16" s="96" t="s">
        <v>93</v>
      </c>
      <c r="B16" s="97">
        <f>表1!B10</f>
        <v>2255400</v>
      </c>
      <c r="C16" s="18"/>
    </row>
    <row r="17" s="17" customFormat="1" ht="25" customHeight="1" spans="1:3">
      <c r="A17" s="96" t="s">
        <v>94</v>
      </c>
      <c r="B17" s="97"/>
      <c r="C17" s="18"/>
    </row>
    <row r="18" s="17" customFormat="1" ht="25" customHeight="1" spans="1:3">
      <c r="A18" s="98" t="s">
        <v>95</v>
      </c>
      <c r="B18" s="97"/>
      <c r="C18" s="18"/>
    </row>
    <row r="19" s="17" customFormat="1" ht="25" customHeight="1" spans="1:3">
      <c r="A19" s="98" t="s">
        <v>96</v>
      </c>
      <c r="B19" s="97"/>
      <c r="C19" s="18"/>
    </row>
    <row r="20" s="17" customFormat="1" ht="25" customHeight="1" spans="1:3">
      <c r="A20" s="98" t="s">
        <v>97</v>
      </c>
      <c r="B20" s="97"/>
      <c r="C20" s="18"/>
    </row>
    <row r="21" s="17" customFormat="1" ht="25" customHeight="1" spans="1:3">
      <c r="A21" s="98" t="s">
        <v>98</v>
      </c>
      <c r="B21" s="97"/>
      <c r="C21" s="18"/>
    </row>
    <row r="22" s="17" customFormat="1" ht="25" customHeight="1" spans="1:3">
      <c r="A22" s="98" t="s">
        <v>99</v>
      </c>
      <c r="B22" s="95">
        <f>B23+B26+B29+B30</f>
        <v>0</v>
      </c>
      <c r="C22" s="18"/>
    </row>
    <row r="23" s="17" customFormat="1" ht="25" customHeight="1" spans="1:3">
      <c r="A23" s="96" t="s">
        <v>100</v>
      </c>
      <c r="B23" s="95">
        <f>B24+B25</f>
        <v>0</v>
      </c>
      <c r="C23" s="18"/>
    </row>
    <row r="24" s="17" customFormat="1" ht="25" customHeight="1" spans="1:3">
      <c r="A24" s="96" t="s">
        <v>101</v>
      </c>
      <c r="B24" s="95"/>
      <c r="C24" s="18"/>
    </row>
    <row r="25" s="17" customFormat="1" ht="25" customHeight="1" spans="1:3">
      <c r="A25" s="96" t="s">
        <v>102</v>
      </c>
      <c r="B25" s="95"/>
      <c r="C25" s="18"/>
    </row>
    <row r="26" s="17" customFormat="1" ht="25" customHeight="1" spans="1:3">
      <c r="A26" s="96" t="s">
        <v>103</v>
      </c>
      <c r="B26" s="95">
        <f>B27+B28</f>
        <v>0</v>
      </c>
      <c r="C26" s="18"/>
    </row>
    <row r="27" s="17" customFormat="1" ht="25" customHeight="1" spans="1:3">
      <c r="A27" s="96" t="s">
        <v>104</v>
      </c>
      <c r="B27" s="95"/>
      <c r="C27" s="18"/>
    </row>
    <row r="28" s="17" customFormat="1" ht="25" customHeight="1" spans="1:3">
      <c r="A28" s="96" t="s">
        <v>105</v>
      </c>
      <c r="B28" s="95"/>
      <c r="C28" s="18"/>
    </row>
    <row r="29" s="17" customFormat="1" ht="25" customHeight="1" spans="1:3">
      <c r="A29" s="96" t="s">
        <v>106</v>
      </c>
      <c r="B29" s="95"/>
      <c r="C29" s="18"/>
    </row>
    <row r="30" s="17" customFormat="1" ht="25" customHeight="1" spans="1:3">
      <c r="A30" s="96" t="s">
        <v>107</v>
      </c>
      <c r="B30" s="95"/>
      <c r="C30" s="18"/>
    </row>
    <row r="31" ht="25" customHeight="1" spans="1:2">
      <c r="A31" s="99"/>
      <c r="B31" s="95"/>
    </row>
    <row r="32" s="17" customFormat="1" ht="25" customHeight="1" spans="1:3">
      <c r="A32" s="100" t="s">
        <v>108</v>
      </c>
      <c r="B32" s="101">
        <f>B5+B8+B14+B18+B19+B20+B21+B22</f>
        <v>3978372.91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B1" sqref="B1"/>
    </sheetView>
  </sheetViews>
  <sheetFormatPr defaultColWidth="10" defaultRowHeight="13.5" outlineLevelCol="5"/>
  <cols>
    <col min="1" max="1" width="19.5" customWidth="1"/>
    <col min="2" max="2" width="27.25" customWidth="1"/>
    <col min="3" max="3" width="31.875" customWidth="1"/>
    <col min="4" max="4" width="26.25" style="83" customWidth="1"/>
    <col min="5" max="5" width="13.3" customWidth="1"/>
    <col min="6" max="6" width="12.625" customWidth="1"/>
    <col min="8" max="9" width="11.5"/>
    <col min="10" max="10" width="17" customWidth="1"/>
  </cols>
  <sheetData>
    <row r="1" ht="14.3" customHeight="1" spans="1:6">
      <c r="A1" s="10"/>
      <c r="B1" s="10"/>
      <c r="C1" s="10"/>
      <c r="D1" s="84"/>
      <c r="E1" s="10"/>
      <c r="F1" s="10"/>
    </row>
    <row r="2" ht="39.85" customHeight="1" spans="1:6">
      <c r="A2" s="11" t="s">
        <v>109</v>
      </c>
      <c r="B2" s="11"/>
      <c r="C2" s="11"/>
      <c r="D2" s="85"/>
      <c r="E2" s="11"/>
      <c r="F2" s="11"/>
    </row>
    <row r="3" ht="22.75" customHeight="1" spans="1:6">
      <c r="A3" s="12"/>
      <c r="B3" s="12"/>
      <c r="C3" s="12"/>
      <c r="D3" s="84"/>
      <c r="E3" s="12"/>
      <c r="F3" s="12" t="s">
        <v>34</v>
      </c>
    </row>
    <row r="4" ht="22.75" customHeight="1" spans="1:6">
      <c r="A4" s="86" t="s">
        <v>110</v>
      </c>
      <c r="B4" s="86" t="s">
        <v>111</v>
      </c>
      <c r="C4" s="86" t="s">
        <v>112</v>
      </c>
      <c r="D4" s="87" t="s">
        <v>113</v>
      </c>
      <c r="E4" s="86" t="s">
        <v>114</v>
      </c>
      <c r="F4" s="86" t="s">
        <v>115</v>
      </c>
    </row>
    <row r="5" ht="22.75" customHeight="1" spans="1:6">
      <c r="A5" s="88" t="s">
        <v>116</v>
      </c>
      <c r="B5" s="67"/>
      <c r="C5" s="67">
        <f>D5</f>
        <v>1722972.91</v>
      </c>
      <c r="D5" s="89">
        <f>D6+D11+D14</f>
        <v>1722972.91</v>
      </c>
      <c r="E5" s="67"/>
      <c r="F5" s="67"/>
    </row>
    <row r="6" ht="36" customHeight="1" spans="1:6">
      <c r="A6" s="35" t="s">
        <v>117</v>
      </c>
      <c r="B6" s="35" t="s">
        <v>118</v>
      </c>
      <c r="C6" s="67">
        <f t="shared" ref="C6:C16" si="0">D6</f>
        <v>1486999.89</v>
      </c>
      <c r="D6" s="89">
        <f>D7</f>
        <v>1486999.89</v>
      </c>
      <c r="E6" s="67"/>
      <c r="F6" s="67"/>
    </row>
    <row r="7" ht="36" customHeight="1" spans="1:6">
      <c r="A7" s="35" t="s">
        <v>119</v>
      </c>
      <c r="B7" s="35" t="s">
        <v>120</v>
      </c>
      <c r="C7" s="67">
        <f t="shared" si="0"/>
        <v>1486999.89</v>
      </c>
      <c r="D7" s="89">
        <f>D8+D9</f>
        <v>1486999.89</v>
      </c>
      <c r="E7" s="67"/>
      <c r="F7" s="67"/>
    </row>
    <row r="8" ht="36" customHeight="1" spans="1:6">
      <c r="A8" s="38" t="s">
        <v>121</v>
      </c>
      <c r="B8" s="38" t="s">
        <v>122</v>
      </c>
      <c r="C8" s="67">
        <f t="shared" si="0"/>
        <v>1390947.43</v>
      </c>
      <c r="D8" s="90">
        <v>1390947.43</v>
      </c>
      <c r="E8" s="69"/>
      <c r="F8" s="69"/>
    </row>
    <row r="9" ht="36" customHeight="1" spans="1:6">
      <c r="A9" s="38" t="s">
        <v>123</v>
      </c>
      <c r="B9" s="38" t="s">
        <v>124</v>
      </c>
      <c r="C9" s="67">
        <f t="shared" si="0"/>
        <v>96052.46</v>
      </c>
      <c r="D9" s="90">
        <f>D10</f>
        <v>96052.46</v>
      </c>
      <c r="E9" s="39"/>
      <c r="F9" s="39"/>
    </row>
    <row r="10" ht="36" customHeight="1" spans="1:6">
      <c r="A10" s="38" t="s">
        <v>125</v>
      </c>
      <c r="B10" s="38" t="s">
        <v>126</v>
      </c>
      <c r="C10" s="67">
        <f t="shared" si="0"/>
        <v>96052.46</v>
      </c>
      <c r="D10" s="90">
        <v>96052.46</v>
      </c>
      <c r="E10" s="39"/>
      <c r="F10" s="39"/>
    </row>
    <row r="11" ht="36" customHeight="1" spans="1:6">
      <c r="A11" s="38" t="s">
        <v>127</v>
      </c>
      <c r="B11" s="38" t="s">
        <v>128</v>
      </c>
      <c r="C11" s="67">
        <f t="shared" si="0"/>
        <v>21235.39</v>
      </c>
      <c r="D11" s="91">
        <f>D12+D13</f>
        <v>21235.39</v>
      </c>
      <c r="E11" s="39"/>
      <c r="F11" s="39"/>
    </row>
    <row r="12" ht="36" customHeight="1" spans="1:6">
      <c r="A12" s="54" t="s">
        <v>129</v>
      </c>
      <c r="B12" s="54" t="s">
        <v>130</v>
      </c>
      <c r="C12" s="67">
        <f t="shared" si="0"/>
        <v>9960</v>
      </c>
      <c r="D12" s="90">
        <v>9960</v>
      </c>
      <c r="E12" s="39"/>
      <c r="F12" s="39"/>
    </row>
    <row r="13" ht="36" customHeight="1" spans="1:6">
      <c r="A13" s="54" t="s">
        <v>131</v>
      </c>
      <c r="B13" s="54" t="s">
        <v>130</v>
      </c>
      <c r="C13" s="67">
        <f t="shared" si="0"/>
        <v>11275.39</v>
      </c>
      <c r="D13" s="90">
        <v>11275.39</v>
      </c>
      <c r="E13" s="39"/>
      <c r="F13" s="39"/>
    </row>
    <row r="14" ht="36" customHeight="1" spans="1:6">
      <c r="A14" s="54" t="s">
        <v>132</v>
      </c>
      <c r="B14" s="54" t="s">
        <v>133</v>
      </c>
      <c r="C14" s="67">
        <f t="shared" si="0"/>
        <v>214737.63</v>
      </c>
      <c r="D14" s="91">
        <f>D15+D16</f>
        <v>214737.63</v>
      </c>
      <c r="E14" s="39"/>
      <c r="F14" s="39"/>
    </row>
    <row r="15" ht="36" customHeight="1" spans="1:6">
      <c r="A15" s="54" t="s">
        <v>134</v>
      </c>
      <c r="B15" s="54" t="s">
        <v>135</v>
      </c>
      <c r="C15" s="67">
        <f t="shared" si="0"/>
        <v>207237.63</v>
      </c>
      <c r="D15" s="92">
        <v>207237.63</v>
      </c>
      <c r="E15" s="39"/>
      <c r="F15" s="39"/>
    </row>
    <row r="16" ht="36" customHeight="1" spans="1:6">
      <c r="A16" s="54" t="s">
        <v>136</v>
      </c>
      <c r="B16" s="54" t="s">
        <v>137</v>
      </c>
      <c r="C16" s="67">
        <f t="shared" si="0"/>
        <v>7500</v>
      </c>
      <c r="D16" s="90">
        <v>7500</v>
      </c>
      <c r="E16" s="39"/>
      <c r="F16" s="39"/>
    </row>
  </sheetData>
  <mergeCells count="1">
    <mergeCell ref="A2:F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16" sqref="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138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34</v>
      </c>
      <c r="D3" s="46"/>
      <c r="E3" s="12"/>
      <c r="F3" s="12"/>
      <c r="G3" s="12"/>
    </row>
    <row r="4" ht="22.75" customHeight="1" spans="1:7">
      <c r="A4" s="72" t="s">
        <v>35</v>
      </c>
      <c r="B4" s="72"/>
      <c r="C4" s="72" t="s">
        <v>36</v>
      </c>
      <c r="D4" s="72"/>
      <c r="E4" s="12"/>
      <c r="F4" s="12"/>
      <c r="G4" s="12"/>
    </row>
    <row r="5" ht="22.75" customHeight="1" spans="1:7">
      <c r="A5" s="72" t="s">
        <v>37</v>
      </c>
      <c r="B5" s="72" t="s">
        <v>38</v>
      </c>
      <c r="C5" s="72" t="s">
        <v>37</v>
      </c>
      <c r="D5" s="72" t="s">
        <v>116</v>
      </c>
      <c r="E5" s="12"/>
      <c r="F5" s="12"/>
      <c r="G5" s="12"/>
    </row>
    <row r="6" ht="22.75" customHeight="1" spans="1:7">
      <c r="A6" s="15" t="s">
        <v>139</v>
      </c>
      <c r="B6" s="78">
        <f>SUM(B7:B9)</f>
        <v>1722972.91</v>
      </c>
      <c r="C6" s="15" t="s">
        <v>140</v>
      </c>
      <c r="D6" s="78">
        <f>D14+D16</f>
        <v>1722972.91</v>
      </c>
      <c r="E6" s="12"/>
      <c r="F6" s="12"/>
      <c r="G6" s="12"/>
    </row>
    <row r="7" ht="22.75" customHeight="1" spans="1:7">
      <c r="A7" s="15" t="s">
        <v>141</v>
      </c>
      <c r="B7" s="79">
        <f>表3!D5</f>
        <v>1722972.91</v>
      </c>
      <c r="C7" s="15" t="s">
        <v>142</v>
      </c>
      <c r="D7" s="79"/>
      <c r="E7" s="12"/>
      <c r="F7" s="12"/>
      <c r="G7" s="12"/>
    </row>
    <row r="8" ht="22.75" customHeight="1" spans="1:7">
      <c r="A8" s="15" t="s">
        <v>143</v>
      </c>
      <c r="B8" s="79"/>
      <c r="C8" s="15" t="s">
        <v>144</v>
      </c>
      <c r="D8" s="79"/>
      <c r="E8" s="12"/>
      <c r="F8" s="12"/>
      <c r="G8" s="12"/>
    </row>
    <row r="9" ht="22.75" customHeight="1" spans="1:7">
      <c r="A9" s="15" t="s">
        <v>145</v>
      </c>
      <c r="B9" s="79"/>
      <c r="C9" s="15" t="s">
        <v>146</v>
      </c>
      <c r="D9" s="79"/>
      <c r="E9" s="12"/>
      <c r="F9" s="12"/>
      <c r="G9" s="12"/>
    </row>
    <row r="10" ht="22.75" customHeight="1" spans="1:7">
      <c r="A10" s="15"/>
      <c r="B10" s="80"/>
      <c r="C10" s="15" t="s">
        <v>147</v>
      </c>
      <c r="D10" s="79"/>
      <c r="E10" s="12"/>
      <c r="F10" s="12"/>
      <c r="G10" s="12"/>
    </row>
    <row r="11" ht="22.75" customHeight="1" spans="1:7">
      <c r="A11" s="15"/>
      <c r="B11" s="80"/>
      <c r="C11" s="15" t="s">
        <v>148</v>
      </c>
      <c r="D11" s="79"/>
      <c r="E11" s="12"/>
      <c r="F11" s="12"/>
      <c r="G11" s="12"/>
    </row>
    <row r="12" ht="22.75" customHeight="1" spans="1:7">
      <c r="A12" s="15"/>
      <c r="B12" s="80"/>
      <c r="C12" s="15" t="s">
        <v>149</v>
      </c>
      <c r="D12" s="79"/>
      <c r="E12" s="12"/>
      <c r="F12" s="12"/>
      <c r="G12" s="12"/>
    </row>
    <row r="13" ht="22.75" customHeight="1" spans="1:7">
      <c r="A13" s="43"/>
      <c r="B13" s="75"/>
      <c r="C13" s="15" t="s">
        <v>150</v>
      </c>
      <c r="D13" s="79"/>
      <c r="E13" s="12"/>
      <c r="F13" s="12"/>
      <c r="G13" s="12"/>
    </row>
    <row r="14" ht="22.75" customHeight="1" spans="1:7">
      <c r="A14" s="15"/>
      <c r="B14" s="80"/>
      <c r="C14" s="15" t="s">
        <v>151</v>
      </c>
      <c r="D14" s="79">
        <v>235973.02</v>
      </c>
      <c r="E14" s="12"/>
      <c r="F14" s="12"/>
      <c r="G14" s="45"/>
    </row>
    <row r="15" ht="22.75" customHeight="1" spans="1:7">
      <c r="A15" s="15"/>
      <c r="B15" s="80"/>
      <c r="C15" s="15" t="s">
        <v>152</v>
      </c>
      <c r="D15" s="79"/>
      <c r="E15" s="12"/>
      <c r="F15" s="12"/>
      <c r="G15" s="12"/>
    </row>
    <row r="16" ht="22.75" customHeight="1" spans="1:7">
      <c r="A16" s="15"/>
      <c r="B16" s="80"/>
      <c r="C16" s="15" t="s">
        <v>153</v>
      </c>
      <c r="D16" s="79">
        <f>B7-D14</f>
        <v>1486999.89</v>
      </c>
      <c r="E16" s="12"/>
      <c r="F16" s="12"/>
      <c r="G16" s="12"/>
    </row>
    <row r="17" ht="22.75" customHeight="1" spans="1:7">
      <c r="A17" s="15"/>
      <c r="B17" s="80"/>
      <c r="C17" s="15" t="s">
        <v>154</v>
      </c>
      <c r="D17" s="79"/>
      <c r="E17" s="12"/>
      <c r="F17" s="12"/>
      <c r="G17" s="12"/>
    </row>
    <row r="18" ht="22.75" customHeight="1" spans="1:7">
      <c r="A18" s="15"/>
      <c r="B18" s="80"/>
      <c r="C18" s="15" t="s">
        <v>155</v>
      </c>
      <c r="D18" s="79"/>
      <c r="E18" s="12"/>
      <c r="F18" s="12"/>
      <c r="G18" s="12"/>
    </row>
    <row r="19" ht="22.75" customHeight="1" spans="1:7">
      <c r="A19" s="15"/>
      <c r="B19" s="15"/>
      <c r="C19" s="15" t="s">
        <v>156</v>
      </c>
      <c r="D19" s="79"/>
      <c r="E19" s="12"/>
      <c r="F19" s="12"/>
      <c r="G19" s="12"/>
    </row>
    <row r="20" ht="22.75" customHeight="1" spans="1:7">
      <c r="A20" s="15"/>
      <c r="B20" s="15"/>
      <c r="C20" s="15" t="s">
        <v>157</v>
      </c>
      <c r="D20" s="79"/>
      <c r="E20" s="12"/>
      <c r="F20" s="12"/>
      <c r="G20" s="12"/>
    </row>
    <row r="21" ht="22.75" customHeight="1" spans="1:7">
      <c r="A21" s="15"/>
      <c r="B21" s="15"/>
      <c r="C21" s="15" t="s">
        <v>158</v>
      </c>
      <c r="D21" s="79"/>
      <c r="E21" s="12"/>
      <c r="F21" s="12"/>
      <c r="G21" s="12"/>
    </row>
    <row r="22" ht="22.75" customHeight="1" spans="1:7">
      <c r="A22" s="15"/>
      <c r="B22" s="15"/>
      <c r="C22" s="15" t="s">
        <v>159</v>
      </c>
      <c r="D22" s="79"/>
      <c r="E22" s="12"/>
      <c r="F22" s="12"/>
      <c r="G22" s="12"/>
    </row>
    <row r="23" ht="22.75" customHeight="1" spans="1:7">
      <c r="A23" s="15"/>
      <c r="B23" s="15"/>
      <c r="C23" s="15" t="s">
        <v>160</v>
      </c>
      <c r="D23" s="79"/>
      <c r="E23" s="12"/>
      <c r="F23" s="12"/>
      <c r="G23" s="12"/>
    </row>
    <row r="24" ht="22.75" customHeight="1" spans="1:7">
      <c r="A24" s="15"/>
      <c r="B24" s="15"/>
      <c r="C24" s="15" t="s">
        <v>161</v>
      </c>
      <c r="D24" s="79"/>
      <c r="E24" s="12"/>
      <c r="F24" s="12"/>
      <c r="G24" s="12"/>
    </row>
    <row r="25" ht="22.75" customHeight="1" spans="1:7">
      <c r="A25" s="15"/>
      <c r="B25" s="15"/>
      <c r="C25" s="15" t="s">
        <v>162</v>
      </c>
      <c r="D25" s="79"/>
      <c r="E25" s="12"/>
      <c r="F25" s="12"/>
      <c r="G25" s="12"/>
    </row>
    <row r="26" ht="22.75" customHeight="1" spans="1:7">
      <c r="A26" s="15"/>
      <c r="B26" s="15"/>
      <c r="C26" s="15" t="s">
        <v>163</v>
      </c>
      <c r="D26" s="79"/>
      <c r="E26" s="12"/>
      <c r="F26" s="12"/>
      <c r="G26" s="12"/>
    </row>
    <row r="27" ht="22.75" customHeight="1" spans="1:7">
      <c r="A27" s="15"/>
      <c r="B27" s="15"/>
      <c r="C27" s="15" t="s">
        <v>164</v>
      </c>
      <c r="D27" s="79"/>
      <c r="E27" s="12"/>
      <c r="F27" s="12"/>
      <c r="G27" s="12"/>
    </row>
    <row r="28" ht="22.75" customHeight="1" spans="1:7">
      <c r="A28" s="15"/>
      <c r="B28" s="15"/>
      <c r="C28" s="15" t="s">
        <v>165</v>
      </c>
      <c r="D28" s="79"/>
      <c r="E28" s="12"/>
      <c r="F28" s="12"/>
      <c r="G28" s="12"/>
    </row>
    <row r="29" ht="22.75" customHeight="1" spans="1:7">
      <c r="A29" s="15"/>
      <c r="B29" s="15"/>
      <c r="C29" s="15" t="s">
        <v>166</v>
      </c>
      <c r="D29" s="79"/>
      <c r="E29" s="12"/>
      <c r="F29" s="12"/>
      <c r="G29" s="12"/>
    </row>
    <row r="30" ht="22.75" customHeight="1" spans="1:7">
      <c r="A30" s="15"/>
      <c r="B30" s="15"/>
      <c r="C30" s="15" t="s">
        <v>167</v>
      </c>
      <c r="D30" s="79"/>
      <c r="E30" s="12"/>
      <c r="F30" s="12"/>
      <c r="G30" s="12"/>
    </row>
    <row r="31" ht="22.75" customHeight="1" spans="1:7">
      <c r="A31" s="15"/>
      <c r="B31" s="15"/>
      <c r="C31" s="15" t="s">
        <v>168</v>
      </c>
      <c r="D31" s="79"/>
      <c r="E31" s="12"/>
      <c r="F31" s="12"/>
      <c r="G31" s="12"/>
    </row>
    <row r="32" ht="22.75" customHeight="1" spans="1:7">
      <c r="A32" s="15"/>
      <c r="B32" s="15"/>
      <c r="C32" s="15" t="s">
        <v>169</v>
      </c>
      <c r="D32" s="79"/>
      <c r="E32" s="12"/>
      <c r="F32" s="12"/>
      <c r="G32" s="12"/>
    </row>
    <row r="33" ht="22.75" customHeight="1" spans="1:7">
      <c r="A33" s="15"/>
      <c r="B33" s="15"/>
      <c r="C33" s="15" t="s">
        <v>170</v>
      </c>
      <c r="D33" s="79"/>
      <c r="E33" s="12"/>
      <c r="F33" s="12"/>
      <c r="G33" s="12"/>
    </row>
    <row r="34" ht="22.75" customHeight="1" spans="1:7">
      <c r="A34" s="15"/>
      <c r="B34" s="15"/>
      <c r="C34" s="15" t="s">
        <v>171</v>
      </c>
      <c r="D34" s="79"/>
      <c r="E34" s="12"/>
      <c r="F34" s="12"/>
      <c r="G34" s="12"/>
    </row>
    <row r="35" ht="22.75" customHeight="1" spans="1:7">
      <c r="A35" s="15"/>
      <c r="B35" s="15"/>
      <c r="C35" s="15" t="s">
        <v>172</v>
      </c>
      <c r="D35" s="79"/>
      <c r="E35" s="12"/>
      <c r="F35" s="12"/>
      <c r="G35" s="12"/>
    </row>
    <row r="36" ht="22.75" customHeight="1" spans="1:7">
      <c r="A36" s="15"/>
      <c r="B36" s="15"/>
      <c r="C36" s="15" t="s">
        <v>173</v>
      </c>
      <c r="D36" s="78"/>
      <c r="E36" s="12"/>
      <c r="F36" s="12"/>
      <c r="G36" s="12"/>
    </row>
    <row r="37" ht="22.75" customHeight="1" spans="1:7">
      <c r="A37" s="72" t="s">
        <v>174</v>
      </c>
      <c r="B37" s="81">
        <f>B6</f>
        <v>1722972.91</v>
      </c>
      <c r="C37" s="72" t="s">
        <v>175</v>
      </c>
      <c r="D37" s="82">
        <f>D6</f>
        <v>1722972.91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6" sqref="B6:D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34</v>
      </c>
      <c r="K3" s="46"/>
    </row>
    <row r="4" ht="22.75" customHeight="1" spans="1:11">
      <c r="A4" s="72" t="s">
        <v>177</v>
      </c>
      <c r="B4" s="72" t="s">
        <v>116</v>
      </c>
      <c r="C4" s="72" t="s">
        <v>178</v>
      </c>
      <c r="D4" s="72"/>
      <c r="E4" s="72"/>
      <c r="F4" s="72" t="s">
        <v>179</v>
      </c>
      <c r="G4" s="72"/>
      <c r="H4" s="72"/>
      <c r="I4" s="72" t="s">
        <v>180</v>
      </c>
      <c r="J4" s="72"/>
      <c r="K4" s="72"/>
    </row>
    <row r="5" ht="22.75" customHeight="1" spans="1:11">
      <c r="A5" s="72"/>
      <c r="B5" s="72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43" t="s">
        <v>116</v>
      </c>
      <c r="B6" s="73">
        <f>B7</f>
        <v>1722972.91</v>
      </c>
      <c r="C6" s="73">
        <f>C7</f>
        <v>1722972.91</v>
      </c>
      <c r="D6" s="73">
        <f>D7</f>
        <v>1722972.91</v>
      </c>
      <c r="E6" s="73"/>
      <c r="F6" s="73"/>
      <c r="G6" s="73"/>
      <c r="H6" s="73"/>
      <c r="I6" s="73"/>
      <c r="J6" s="73"/>
      <c r="K6" s="73"/>
    </row>
    <row r="7" ht="22.75" customHeight="1" spans="1:11">
      <c r="A7" s="74" t="s">
        <v>2</v>
      </c>
      <c r="B7" s="73">
        <f>C7</f>
        <v>1722972.91</v>
      </c>
      <c r="C7" s="73">
        <f>D7</f>
        <v>1722972.91</v>
      </c>
      <c r="D7" s="75">
        <f>表3!D5</f>
        <v>1722972.91</v>
      </c>
      <c r="E7" s="75"/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4" workbookViewId="0">
      <selection activeCell="C21" sqref="C21"/>
    </sheetView>
  </sheetViews>
  <sheetFormatPr defaultColWidth="10" defaultRowHeight="13.5" outlineLevelCol="4"/>
  <cols>
    <col min="1" max="1" width="17.5" customWidth="1"/>
    <col min="2" max="2" width="33" customWidth="1"/>
    <col min="3" max="3" width="26.125" style="55" customWidth="1"/>
    <col min="4" max="5" width="26.125" customWidth="1"/>
  </cols>
  <sheetData>
    <row r="1" ht="14.3" customHeight="1" spans="1:1">
      <c r="A1" s="56"/>
    </row>
    <row r="2" ht="36.9" customHeight="1" spans="1:5">
      <c r="A2" s="11" t="s">
        <v>181</v>
      </c>
      <c r="B2" s="11"/>
      <c r="C2" s="57"/>
      <c r="D2" s="11"/>
      <c r="E2" s="11"/>
    </row>
    <row r="3" ht="21.85" customHeight="1" spans="1:5">
      <c r="A3" s="12"/>
      <c r="B3" s="12"/>
      <c r="C3" s="58" t="s">
        <v>34</v>
      </c>
      <c r="D3" s="46"/>
      <c r="E3" s="46"/>
    </row>
    <row r="4" ht="22.75" customHeight="1" spans="1:5">
      <c r="A4" s="47" t="s">
        <v>110</v>
      </c>
      <c r="B4" s="47"/>
      <c r="C4" s="59" t="s">
        <v>178</v>
      </c>
      <c r="D4" s="47"/>
      <c r="E4" s="47"/>
    </row>
    <row r="5" ht="22.75" customHeight="1" spans="1:5">
      <c r="A5" s="60" t="s">
        <v>182</v>
      </c>
      <c r="B5" s="60" t="s">
        <v>111</v>
      </c>
      <c r="C5" s="61" t="s">
        <v>116</v>
      </c>
      <c r="D5" s="60" t="s">
        <v>113</v>
      </c>
      <c r="E5" s="60" t="s">
        <v>114</v>
      </c>
    </row>
    <row r="6" ht="29" customHeight="1" spans="1:5">
      <c r="A6" s="62"/>
      <c r="B6" s="63" t="s">
        <v>116</v>
      </c>
      <c r="C6" s="64">
        <f>C7+C12+C15</f>
        <v>1722972.46</v>
      </c>
      <c r="D6" s="65">
        <v>1722972.46</v>
      </c>
      <c r="E6" s="65"/>
    </row>
    <row r="7" ht="33" customHeight="1" spans="1:5">
      <c r="A7" s="35" t="s">
        <v>117</v>
      </c>
      <c r="B7" s="35" t="s">
        <v>118</v>
      </c>
      <c r="C7" s="66">
        <f>C8</f>
        <v>1486999.46</v>
      </c>
      <c r="D7" s="67">
        <v>1486999.46</v>
      </c>
      <c r="E7" s="67"/>
    </row>
    <row r="8" ht="33" customHeight="1" spans="1:5">
      <c r="A8" s="35" t="s">
        <v>119</v>
      </c>
      <c r="B8" s="35" t="s">
        <v>120</v>
      </c>
      <c r="C8" s="66">
        <f>C9+C10</f>
        <v>1486999.46</v>
      </c>
      <c r="D8" s="67">
        <v>1486999.46</v>
      </c>
      <c r="E8" s="67"/>
    </row>
    <row r="9" ht="33" customHeight="1" spans="1:5">
      <c r="A9" s="38" t="s">
        <v>121</v>
      </c>
      <c r="B9" s="38" t="s">
        <v>122</v>
      </c>
      <c r="C9" s="68">
        <v>1390947</v>
      </c>
      <c r="D9" s="69">
        <v>1390947</v>
      </c>
      <c r="E9" s="69"/>
    </row>
    <row r="10" ht="33" customHeight="1" spans="1:5">
      <c r="A10" s="38" t="s">
        <v>123</v>
      </c>
      <c r="B10" s="38" t="s">
        <v>124</v>
      </c>
      <c r="C10" s="70">
        <v>96052.46</v>
      </c>
      <c r="D10" s="39">
        <v>96052.46</v>
      </c>
      <c r="E10" s="39"/>
    </row>
    <row r="11" ht="33" customHeight="1" spans="1:5">
      <c r="A11" s="38" t="s">
        <v>125</v>
      </c>
      <c r="B11" s="38" t="s">
        <v>126</v>
      </c>
      <c r="C11" s="70">
        <v>96052.46</v>
      </c>
      <c r="D11" s="39">
        <v>96052.46</v>
      </c>
      <c r="E11" s="39"/>
    </row>
    <row r="12" ht="33" customHeight="1" spans="1:5">
      <c r="A12" s="38" t="s">
        <v>127</v>
      </c>
      <c r="B12" s="38" t="s">
        <v>128</v>
      </c>
      <c r="C12" s="71">
        <v>21235</v>
      </c>
      <c r="D12" s="39">
        <v>21235</v>
      </c>
      <c r="E12" s="39"/>
    </row>
    <row r="13" ht="33" customHeight="1" spans="1:5">
      <c r="A13" s="39" t="s">
        <v>129</v>
      </c>
      <c r="B13" s="39" t="s">
        <v>130</v>
      </c>
      <c r="C13" s="70">
        <v>9960</v>
      </c>
      <c r="D13" s="39">
        <v>9960</v>
      </c>
      <c r="E13" s="39"/>
    </row>
    <row r="14" ht="33" customHeight="1" spans="1:5">
      <c r="A14" s="39" t="s">
        <v>131</v>
      </c>
      <c r="B14" s="39" t="s">
        <v>130</v>
      </c>
      <c r="C14" s="70">
        <v>11275</v>
      </c>
      <c r="D14" s="39">
        <v>11275</v>
      </c>
      <c r="E14" s="39"/>
    </row>
    <row r="15" ht="33" customHeight="1" spans="1:5">
      <c r="A15" s="39" t="s">
        <v>132</v>
      </c>
      <c r="B15" s="39" t="s">
        <v>133</v>
      </c>
      <c r="C15" s="71">
        <v>214738</v>
      </c>
      <c r="D15" s="39">
        <v>214738</v>
      </c>
      <c r="E15" s="39"/>
    </row>
    <row r="16" ht="33" customHeight="1" spans="1:5">
      <c r="A16" s="39" t="s">
        <v>134</v>
      </c>
      <c r="B16" s="39" t="s">
        <v>135</v>
      </c>
      <c r="C16" s="70">
        <v>207238</v>
      </c>
      <c r="D16" s="39">
        <v>207238</v>
      </c>
      <c r="E16" s="39"/>
    </row>
    <row r="17" ht="33" customHeight="1" spans="1:5">
      <c r="A17" s="39" t="s">
        <v>136</v>
      </c>
      <c r="B17" s="39" t="s">
        <v>137</v>
      </c>
      <c r="C17" s="70">
        <v>7500</v>
      </c>
      <c r="D17" s="39">
        <v>7500</v>
      </c>
      <c r="E17" s="3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opLeftCell="A2" workbookViewId="0">
      <selection activeCell="D8" sqref="D8"/>
    </sheetView>
  </sheetViews>
  <sheetFormatPr defaultColWidth="10" defaultRowHeight="13.5" outlineLevelCol="4"/>
  <cols>
    <col min="1" max="1" width="13.7" customWidth="1"/>
    <col min="2" max="2" width="34.875" customWidth="1"/>
    <col min="3" max="3" width="23.875" customWidth="1"/>
    <col min="4" max="4" width="36.25" customWidth="1"/>
    <col min="5" max="5" width="25.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183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34</v>
      </c>
    </row>
    <row r="4" ht="22.75" customHeight="1" spans="1:5">
      <c r="A4" s="47" t="s">
        <v>184</v>
      </c>
      <c r="B4" s="47"/>
      <c r="C4" s="47" t="s">
        <v>185</v>
      </c>
      <c r="D4" s="47"/>
      <c r="E4" s="47"/>
    </row>
    <row r="5" ht="22.75" customHeight="1" spans="1:5">
      <c r="A5" s="47" t="s">
        <v>182</v>
      </c>
      <c r="B5" s="47" t="s">
        <v>111</v>
      </c>
      <c r="C5" s="47" t="s">
        <v>116</v>
      </c>
      <c r="D5" s="47" t="s">
        <v>186</v>
      </c>
      <c r="E5" s="47" t="s">
        <v>187</v>
      </c>
    </row>
    <row r="6" ht="22.75" customHeight="1" spans="1:5">
      <c r="A6" s="47"/>
      <c r="B6" s="48" t="s">
        <v>116</v>
      </c>
      <c r="C6" s="49">
        <f>D6+E6</f>
        <v>1722972.91</v>
      </c>
      <c r="D6" s="49">
        <f>D7+D20</f>
        <v>1705762.44</v>
      </c>
      <c r="E6" s="49">
        <f>E17</f>
        <v>17210.47</v>
      </c>
    </row>
    <row r="7" ht="29" customHeight="1" spans="1:5">
      <c r="A7" s="35" t="s">
        <v>188</v>
      </c>
      <c r="B7" s="35" t="s">
        <v>189</v>
      </c>
      <c r="C7" s="50">
        <f>D7</f>
        <v>1688302.44</v>
      </c>
      <c r="D7" s="51">
        <f>D8+D9+D10+D11+D12+D14+D15+D16</f>
        <v>1688302.44</v>
      </c>
      <c r="E7" s="51"/>
    </row>
    <row r="8" ht="29" customHeight="1" spans="1:5">
      <c r="A8" s="38" t="s">
        <v>190</v>
      </c>
      <c r="B8" s="38" t="s">
        <v>191</v>
      </c>
      <c r="C8" s="50">
        <f t="shared" ref="C8:C21" si="0">D8</f>
        <v>539632.8</v>
      </c>
      <c r="D8" s="52">
        <v>539632.8</v>
      </c>
      <c r="E8" s="53"/>
    </row>
    <row r="9" ht="29" customHeight="1" spans="1:5">
      <c r="A9" s="38" t="s">
        <v>192</v>
      </c>
      <c r="B9" s="38" t="s">
        <v>193</v>
      </c>
      <c r="C9" s="50">
        <f t="shared" si="0"/>
        <v>106936.2</v>
      </c>
      <c r="D9" s="39">
        <v>106936.2</v>
      </c>
      <c r="E9" s="39"/>
    </row>
    <row r="10" ht="29" customHeight="1" spans="1:5">
      <c r="A10" s="38" t="s">
        <v>194</v>
      </c>
      <c r="B10" s="38" t="s">
        <v>195</v>
      </c>
      <c r="C10" s="50">
        <f t="shared" si="0"/>
        <v>270200</v>
      </c>
      <c r="D10" s="39">
        <v>270200</v>
      </c>
      <c r="E10" s="39"/>
    </row>
    <row r="11" ht="29" customHeight="1" spans="1:5">
      <c r="A11" s="54" t="s">
        <v>196</v>
      </c>
      <c r="B11" s="39" t="s">
        <v>197</v>
      </c>
      <c r="C11" s="50">
        <f t="shared" si="0"/>
        <v>378466.2</v>
      </c>
      <c r="D11" s="39">
        <v>378466.2</v>
      </c>
      <c r="E11" s="39"/>
    </row>
    <row r="12" ht="29" customHeight="1" spans="1:5">
      <c r="A12" s="54" t="s">
        <v>198</v>
      </c>
      <c r="B12" s="39" t="s">
        <v>199</v>
      </c>
      <c r="C12" s="50">
        <f t="shared" si="0"/>
        <v>207237.63</v>
      </c>
      <c r="D12" s="39">
        <v>207237.63</v>
      </c>
      <c r="E12" s="39"/>
    </row>
    <row r="13" ht="29" customHeight="1" spans="1:5">
      <c r="A13" s="54" t="s">
        <v>200</v>
      </c>
      <c r="B13" s="39" t="s">
        <v>201</v>
      </c>
      <c r="C13" s="50">
        <f t="shared" si="0"/>
        <v>0</v>
      </c>
      <c r="D13" s="39"/>
      <c r="E13" s="39"/>
    </row>
    <row r="14" ht="29" customHeight="1" spans="1:5">
      <c r="A14" s="54" t="s">
        <v>202</v>
      </c>
      <c r="B14" s="39" t="s">
        <v>203</v>
      </c>
      <c r="C14" s="50">
        <f t="shared" si="0"/>
        <v>96052.46</v>
      </c>
      <c r="D14" s="39">
        <v>96052.46</v>
      </c>
      <c r="E14" s="39"/>
    </row>
    <row r="15" ht="29" customHeight="1" spans="1:5">
      <c r="A15" s="54" t="s">
        <v>204</v>
      </c>
      <c r="B15" s="39" t="s">
        <v>205</v>
      </c>
      <c r="C15" s="50">
        <f t="shared" si="0"/>
        <v>11275.39</v>
      </c>
      <c r="D15" s="39">
        <v>11275.39</v>
      </c>
      <c r="E15" s="39"/>
    </row>
    <row r="16" ht="29" customHeight="1" spans="1:5">
      <c r="A16" s="54" t="s">
        <v>206</v>
      </c>
      <c r="B16" s="39" t="s">
        <v>207</v>
      </c>
      <c r="C16" s="50">
        <f t="shared" si="0"/>
        <v>78501.76</v>
      </c>
      <c r="D16" s="39">
        <v>78501.76</v>
      </c>
      <c r="E16" s="39"/>
    </row>
    <row r="17" ht="29" customHeight="1" spans="1:5">
      <c r="A17" s="54" t="s">
        <v>208</v>
      </c>
      <c r="B17" s="39" t="s">
        <v>209</v>
      </c>
      <c r="C17" s="50">
        <f>E17</f>
        <v>17210.47</v>
      </c>
      <c r="D17" s="39"/>
      <c r="E17" s="39">
        <f>E18+E19</f>
        <v>17210.47</v>
      </c>
    </row>
    <row r="18" ht="29" customHeight="1" spans="1:5">
      <c r="A18" s="54" t="s">
        <v>210</v>
      </c>
      <c r="B18" s="39" t="s">
        <v>211</v>
      </c>
      <c r="C18" s="50">
        <f>E18</f>
        <v>10250.35</v>
      </c>
      <c r="D18" s="39"/>
      <c r="E18" s="39">
        <v>10250.35</v>
      </c>
    </row>
    <row r="19" ht="29" customHeight="1" spans="1:5">
      <c r="A19" s="54" t="s">
        <v>212</v>
      </c>
      <c r="B19" s="39" t="s">
        <v>213</v>
      </c>
      <c r="C19" s="50">
        <f>E19</f>
        <v>6960.12</v>
      </c>
      <c r="D19" s="39"/>
      <c r="E19" s="39">
        <v>6960.12</v>
      </c>
    </row>
    <row r="20" ht="29" customHeight="1" spans="1:5">
      <c r="A20" s="54" t="s">
        <v>214</v>
      </c>
      <c r="B20" s="39" t="s">
        <v>215</v>
      </c>
      <c r="C20" s="50">
        <f t="shared" si="0"/>
        <v>17460</v>
      </c>
      <c r="D20" s="39">
        <f>D21</f>
        <v>17460</v>
      </c>
      <c r="E20" s="39"/>
    </row>
    <row r="21" ht="29" customHeight="1" spans="1:5">
      <c r="A21" s="54" t="s">
        <v>216</v>
      </c>
      <c r="B21" s="39" t="s">
        <v>217</v>
      </c>
      <c r="C21" s="50">
        <f t="shared" si="0"/>
        <v>17460</v>
      </c>
      <c r="D21" s="39">
        <v>17460</v>
      </c>
      <c r="E21" s="3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9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218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34</v>
      </c>
    </row>
    <row r="4" ht="22.75" customHeight="1" spans="1:8">
      <c r="A4" s="14" t="s">
        <v>177</v>
      </c>
      <c r="B4" s="14" t="s">
        <v>219</v>
      </c>
      <c r="C4" s="14"/>
      <c r="D4" s="14"/>
      <c r="E4" s="14"/>
      <c r="F4" s="14"/>
      <c r="G4" s="14" t="s">
        <v>220</v>
      </c>
      <c r="H4" s="14" t="s">
        <v>221</v>
      </c>
    </row>
    <row r="5" ht="22.75" customHeight="1" spans="1:8">
      <c r="A5" s="14"/>
      <c r="B5" s="14" t="s">
        <v>116</v>
      </c>
      <c r="C5" s="14" t="s">
        <v>222</v>
      </c>
      <c r="D5" s="14" t="s">
        <v>223</v>
      </c>
      <c r="E5" s="14" t="s">
        <v>224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225</v>
      </c>
      <c r="F6" s="14" t="s">
        <v>226</v>
      </c>
      <c r="G6" s="14"/>
      <c r="H6" s="14"/>
    </row>
    <row r="7" ht="22.75" customHeight="1" spans="1:8">
      <c r="A7" s="43" t="s">
        <v>116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E10" sqref="E10"/>
    </sheetView>
  </sheetViews>
  <sheetFormatPr defaultColWidth="10" defaultRowHeight="15"/>
  <cols>
    <col min="1" max="1" width="9.76666666666667" customWidth="1"/>
    <col min="2" max="2" width="22.375" style="18" customWidth="1"/>
    <col min="3" max="3" width="29.625" style="18" customWidth="1"/>
    <col min="4" max="6" width="20.2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34</v>
      </c>
      <c r="G3" s="10"/>
      <c r="H3" s="10"/>
      <c r="I3" s="10"/>
      <c r="J3" s="10"/>
    </row>
    <row r="4" ht="22.75" customHeight="1" spans="1:10">
      <c r="A4" s="28" t="s">
        <v>228</v>
      </c>
      <c r="B4" s="29" t="s">
        <v>229</v>
      </c>
      <c r="C4" s="30" t="s">
        <v>230</v>
      </c>
      <c r="D4" s="28" t="s">
        <v>116</v>
      </c>
      <c r="E4" s="28" t="s">
        <v>113</v>
      </c>
      <c r="F4" s="28" t="s">
        <v>114</v>
      </c>
      <c r="G4" s="10"/>
      <c r="H4" s="10"/>
      <c r="I4" s="10"/>
      <c r="J4" s="10"/>
    </row>
    <row r="5" ht="28" customHeight="1" spans="1:10">
      <c r="A5" s="28"/>
      <c r="B5" s="31"/>
      <c r="C5" s="32" t="s">
        <v>116</v>
      </c>
      <c r="D5" s="33">
        <f>F5</f>
        <v>17210.47</v>
      </c>
      <c r="E5" s="33"/>
      <c r="F5" s="33">
        <f>F6</f>
        <v>17210.47</v>
      </c>
      <c r="G5" s="12"/>
      <c r="H5" s="12"/>
      <c r="I5" s="12"/>
      <c r="J5" s="12"/>
    </row>
    <row r="6" ht="28" customHeight="1" spans="1:6">
      <c r="A6" s="34">
        <v>1</v>
      </c>
      <c r="B6" s="31" t="s">
        <v>208</v>
      </c>
      <c r="C6" s="35" t="s">
        <v>231</v>
      </c>
      <c r="D6" s="33">
        <f>F6</f>
        <v>17210.47</v>
      </c>
      <c r="E6" s="36"/>
      <c r="F6" s="36">
        <v>17210.47</v>
      </c>
    </row>
    <row r="7" ht="28" customHeight="1" spans="1:6">
      <c r="A7" s="34">
        <v>2</v>
      </c>
      <c r="B7" s="37" t="s">
        <v>210</v>
      </c>
      <c r="C7" s="38" t="s">
        <v>211</v>
      </c>
      <c r="D7" s="33">
        <f>F7</f>
        <v>10250.35</v>
      </c>
      <c r="E7" s="36"/>
      <c r="F7" s="36">
        <v>10250.35</v>
      </c>
    </row>
    <row r="8" ht="28" customHeight="1" spans="1:6">
      <c r="A8" s="34">
        <v>3</v>
      </c>
      <c r="B8" s="37" t="s">
        <v>212</v>
      </c>
      <c r="C8" s="38" t="s">
        <v>213</v>
      </c>
      <c r="D8" s="33">
        <f>F8</f>
        <v>6960.12</v>
      </c>
      <c r="E8" s="36"/>
      <c r="F8" s="36">
        <v>6960.12</v>
      </c>
    </row>
    <row r="9" ht="28" customHeight="1" spans="1:6">
      <c r="A9" s="39"/>
      <c r="B9" s="37"/>
      <c r="C9" s="38"/>
      <c r="D9" s="39"/>
      <c r="E9" s="39"/>
      <c r="F9" s="39"/>
    </row>
    <row r="10" ht="28" customHeight="1" spans="1:6">
      <c r="A10" s="39"/>
      <c r="B10" s="37"/>
      <c r="C10" s="38"/>
      <c r="D10" s="39"/>
      <c r="E10" s="39"/>
      <c r="F10" s="39"/>
    </row>
    <row r="11" ht="28" customHeight="1" spans="1:6">
      <c r="A11" s="39"/>
      <c r="B11" s="37"/>
      <c r="C11" s="38"/>
      <c r="D11" s="39"/>
      <c r="E11" s="39"/>
      <c r="F11" s="39"/>
    </row>
    <row r="12" ht="28" customHeight="1" spans="1:6">
      <c r="A12" s="39"/>
      <c r="B12" s="37"/>
      <c r="C12" s="38"/>
      <c r="D12" s="39"/>
      <c r="E12" s="40"/>
      <c r="F12" s="39"/>
    </row>
    <row r="13" ht="28" customHeight="1" spans="1:6">
      <c r="A13" s="39"/>
      <c r="B13" s="37"/>
      <c r="C13" s="38"/>
      <c r="D13" s="39"/>
      <c r="E13" s="39"/>
      <c r="F13" s="39"/>
    </row>
    <row r="14" ht="28" customHeight="1" spans="1:6">
      <c r="A14" s="39"/>
      <c r="B14" s="37"/>
      <c r="C14" s="38"/>
      <c r="D14" s="39"/>
      <c r="E14" s="39"/>
      <c r="F14" s="39"/>
    </row>
    <row r="15" ht="28" customHeight="1" spans="1:6">
      <c r="A15" s="39"/>
      <c r="B15" s="37"/>
      <c r="C15" s="38"/>
      <c r="D15" s="39"/>
      <c r="E15" s="39"/>
      <c r="F15" s="39"/>
    </row>
    <row r="16" ht="28" customHeight="1" spans="1:6">
      <c r="A16" s="39"/>
      <c r="B16" s="37"/>
      <c r="C16" s="38"/>
      <c r="D16" s="39"/>
      <c r="E16" s="39"/>
      <c r="F16" s="39"/>
    </row>
    <row r="17" ht="28" customHeight="1" spans="1:6">
      <c r="A17" s="39"/>
      <c r="B17" s="37"/>
      <c r="C17" s="38"/>
      <c r="D17" s="39"/>
      <c r="E17" s="39"/>
      <c r="F17" s="39"/>
    </row>
    <row r="18" ht="28" customHeight="1" spans="1:6">
      <c r="A18" s="39"/>
      <c r="B18" s="37"/>
      <c r="C18" s="38"/>
      <c r="D18" s="39"/>
      <c r="E18" s="39"/>
      <c r="F18" s="39"/>
    </row>
    <row r="19" ht="28" customHeight="1" spans="1:6">
      <c r="A19" s="39"/>
      <c r="B19" s="37"/>
      <c r="C19" s="38"/>
      <c r="D19" s="39"/>
      <c r="E19" s="39"/>
      <c r="F19" s="39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30" style="18" customWidth="1"/>
    <col min="2" max="2" width="41.375" style="18" customWidth="1"/>
    <col min="3" max="3" width="51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233</v>
      </c>
      <c r="B4" s="22"/>
      <c r="C4" s="23" t="s">
        <v>38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234</v>
      </c>
      <c r="B5" s="22" t="s">
        <v>235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116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32.125" customWidth="1"/>
    <col min="5" max="5" width="35.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34</v>
      </c>
    </row>
    <row r="4" ht="22.75" customHeight="1" spans="1:5">
      <c r="A4" s="14" t="s">
        <v>177</v>
      </c>
      <c r="B4" s="14" t="s">
        <v>116</v>
      </c>
      <c r="C4" s="14" t="s">
        <v>237</v>
      </c>
      <c r="D4" s="14" t="s">
        <v>238</v>
      </c>
      <c r="E4" s="14" t="s">
        <v>239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1" sqref="A21"/>
    </sheetView>
  </sheetViews>
  <sheetFormatPr defaultColWidth="9" defaultRowHeight="13.5" outlineLevelCol="1"/>
  <cols>
    <col min="1" max="2" width="58" customWidth="1"/>
  </cols>
  <sheetData>
    <row r="1" ht="20.25" spans="1:2">
      <c r="A1" s="1" t="s">
        <v>240</v>
      </c>
      <c r="B1" s="1"/>
    </row>
    <row r="2" spans="1:1">
      <c r="A2" s="2" t="s">
        <v>241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spans="1:2">
      <c r="A5" s="5" t="s">
        <v>242</v>
      </c>
      <c r="B5" s="4">
        <v>1</v>
      </c>
    </row>
    <row r="6" spans="1:2">
      <c r="A6" s="6" t="s">
        <v>243</v>
      </c>
      <c r="B6" s="7"/>
    </row>
    <row r="7" spans="1:2">
      <c r="A7" s="8" t="s">
        <v>244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2025-02-25T07:05:35Z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54C80BC5E32D4B2596A6365A6DA0E22A</vt:lpwstr>
  </property>
</Properties>
</file>