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3"/>
  </bookViews>
  <sheets>
    <sheet name="封面" sheetId="1" r:id="rId1"/>
    <sheet name="目录" sheetId="2" r:id="rId2"/>
    <sheet name="表1" sheetId="3" r:id="rId3"/>
    <sheet name="表2" sheetId="15" r:id="rId4"/>
    <sheet name="表3" sheetId="17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Area" localSheetId="3">表2!$A$1:$B$29</definedName>
    <definedName name="_xlnm.Print_Titles" localSheetId="11">表10!$1:$5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<sst xmlns="http://schemas.openxmlformats.org/spreadsheetml/2006/main" count="326" uniqueCount="243">
  <si>
    <t>单位代码：</t>
  </si>
  <si>
    <t>单位名称：</t>
  </si>
  <si>
    <t>宁县米桥卫生院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</si>
  <si>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</si>
  <si>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</si>
  <si>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</si>
  <si>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</si>
  <si>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</si>
  <si>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</si>
  <si>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</si>
  <si>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</si>
  <si>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</si>
  <si>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</si>
  <si>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</si>
  <si>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</si>
  <si>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</si>
  <si>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</si>
  <si>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</si>
  <si>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</si>
  <si>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</si>
  <si>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</si>
  <si>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</si>
  <si>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</si>
  <si>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</si>
  <si>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</si>
  <si>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</si>
  <si>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</si>
  <si>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</si>
  <si>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</si>
  <si>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</si>
  <si>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</si>
  <si>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</si>
  <si>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</si>
  <si>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</si>
  <si>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</si>
  <si>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</si>
  <si>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</si>
  <si>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</si>
  <si>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</si>
  <si>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</si>
  <si>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</si>
  <si>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</si>
  <si>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</si>
  <si>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</si>
  <si>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</si>
  <si>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</si>
  <si>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</si>
  <si>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</si>
  <si>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</si>
  <si>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</si>
  <si>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</si>
  <si>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</si>
  <si>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</si>
  <si>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</si>
  <si>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</si>
  <si>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</si>
  <si>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</si>
  <si>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</si>
  <si>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</si>
  <si>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</si>
  <si>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</si>
  <si>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</si>
  <si>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</si>
  <si>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</si>
  <si>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</si>
  <si>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</si>
  <si>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</si>
  <si>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</si>
  <si>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</si>
  <si>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</si>
  <si>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</si>
  <si>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</si>
  <si>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</si>
  <si>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</si>
  <si>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</si>
  <si>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</si>
  <si>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</si>
  <si>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</si>
  <si>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</si>
  <si>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</si>
  <si>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</si>
  <si>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</si>
  <si>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</si>
  <si>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>一、财政拨款（政府预算资金）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</si>
  <si>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</si>
  <si>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</si>
  <si>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t>二、财政拨款（结转结余）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</si>
  <si>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</si>
  <si>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 xml:space="preserve">    上级专项结转结余</t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</si>
  <si>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</si>
  <si>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</si>
  <si>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</si>
  <si>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</si>
  <si>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</si>
  <si>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</si>
  <si>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</si>
  <si>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</si>
  <si>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</si>
  <si>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</si>
  <si>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</si>
  <si>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</si>
  <si>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</si>
  <si>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</si>
  <si>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</si>
  <si>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</si>
  <si>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</si>
  <si>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</si>
  <si>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</si>
  <si>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科目编码</t>
  </si>
  <si>
    <t>科目名称</t>
  </si>
  <si>
    <t>支出合计</t>
  </si>
  <si>
    <t>基本支出</t>
  </si>
  <si>
    <t>项目支出</t>
  </si>
  <si>
    <t>上年结转</t>
  </si>
  <si>
    <t>合计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</si>
  <si>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</si>
  <si>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</si>
  <si>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</si>
  <si>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</si>
  <si>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</si>
  <si>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</si>
  <si>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</si>
  <si>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</si>
  <si>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</si>
  <si>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抚恤金</t>
  </si>
  <si>
    <t>2080899</t>
  </si>
  <si>
    <t>其他优抚支出</t>
  </si>
  <si>
    <t>20899</t>
  </si>
  <si>
    <t>其他社会保障和就业支出</t>
  </si>
  <si>
    <t>2089999</t>
  </si>
  <si>
    <t>210</t>
  </si>
  <si>
    <t>卫生健康支出</t>
  </si>
  <si>
    <t>基层医疗卫生机构</t>
  </si>
  <si>
    <t>乡镇卫生院</t>
  </si>
  <si>
    <t>行政事业单位医疗</t>
  </si>
  <si>
    <t>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</si>
  <si>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</si>
  <si>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</si>
  <si>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</si>
  <si>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</si>
  <si>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</si>
  <si>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</si>
  <si>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</si>
  <si>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</si>
  <si>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</si>
  <si>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</si>
  <si>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</si>
  <si>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</si>
  <si>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</si>
  <si>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</si>
  <si>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</si>
  <si>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</si>
  <si>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</si>
  <si>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</si>
  <si>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</si>
  <si>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</si>
  <si>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</si>
  <si>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</si>
  <si>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</si>
  <si>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</si>
  <si>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</si>
  <si>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</si>
  <si>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</si>
  <si>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</si>
  <si>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</si>
  <si>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</si>
  <si>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</si>
  <si>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</si>
  <si>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</si>
  <si>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</si>
  <si>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</si>
  <si>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</si>
  <si>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</si>
  <si>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</si>
  <si>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</si>
  <si>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</si>
  <si>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</si>
  <si>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</si>
  <si>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</si>
  <si>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607023宁县米桥卫生院</t>
  </si>
  <si>
    <t>一般公共预算支出情况表</t>
  </si>
  <si>
    <t>功能分类科目</t>
  </si>
  <si>
    <t>22200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</si>
  <si>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</si>
  <si>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</si>
  <si>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</si>
  <si>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</si>
  <si>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</si>
  <si>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</si>
  <si>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</si>
  <si>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</si>
  <si>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</si>
  <si>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</si>
  <si>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</si>
  <si>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30107</t>
  </si>
  <si>
    <t>绩效工资</t>
  </si>
  <si>
    <t>30103</t>
  </si>
  <si>
    <t>奖金</t>
  </si>
  <si>
    <t>30108</t>
  </si>
  <si>
    <t>30109</t>
  </si>
  <si>
    <t>职工年金缴纳</t>
  </si>
  <si>
    <t>30110</t>
  </si>
  <si>
    <t>职工基本医疗保险缴纳</t>
  </si>
  <si>
    <t>30112</t>
  </si>
  <si>
    <t>其他社会保障缴纳</t>
  </si>
  <si>
    <t>30199</t>
  </si>
  <si>
    <t>其他工资福利支出</t>
  </si>
  <si>
    <t>商品和服务支出</t>
  </si>
  <si>
    <t xml:space="preserve">  工会经费</t>
  </si>
  <si>
    <t xml:space="preserve">  福利费</t>
  </si>
  <si>
    <t>对个人和家庭的补助</t>
  </si>
  <si>
    <t>取暖费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</si>
  <si>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</si>
  <si>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</si>
  <si>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</si>
  <si>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</si>
  <si>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</si>
  <si>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</si>
  <si>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</si>
  <si>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</si>
  <si>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</si>
  <si>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</si>
  <si>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</si>
  <si>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</si>
  <si>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</si>
  <si>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</si>
  <si>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</si>
  <si>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工会经费</t>
  </si>
  <si>
    <t>福利费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</si>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</sst>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,##0.00;[Red]#,##0.00"/>
    <numFmt numFmtId="179" formatCode="#0.00"/>
    <numFmt numFmtId="180" formatCode="0_ "/>
    <numFmt numFmtId="181" formatCode="#,##0.00_ ;[Red]\-#,##0.00\ "/>
    <numFmt numFmtId="182" formatCode="yyyy/mm/dd"/>
  </numFmts>
  <fonts count="80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10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2"/>
      <name val="宋体"/>
      <charset val="134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1"/>
      <scheme val="minor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9"/>
      <name val="宋体"/>
      <charset val="134"/>
    </font>
    <font>
      <b/>
      <sz val="11"/>
      <color rgb="FF000000"/>
      <name val="宋体"/>
      <charset val="134"/>
      <scheme val="minor"/>
    </font>
    <font>
      <sz val="10"/>
      <name val="Hiragino Sans GB"/>
      <charset val="134"/>
    </font>
    <font>
      <b/>
      <sz val="11"/>
      <name val="宋体"/>
      <charset val="134"/>
      <scheme val="minor"/>
    </font>
    <font>
      <sz val="11"/>
      <name val="宋体"/>
      <charset val="1"/>
      <scheme val="minor"/>
    </font>
    <font>
      <sz val="10"/>
      <name val="宋体"/>
      <charset val="134"/>
      <scheme val="minor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71">
    <xf numFmtId="0" fontId="0" fillId="0" borderId="0">
      <alignment vertical="center"/>
    </xf>
    <xf numFmtId="43" fontId="45" fillId="0" borderId="0" applyFont="0" applyFill="0" applyBorder="0" applyAlignment="0" applyProtection="0">
      <alignment vertical="center"/>
    </xf>
    <xf numFmtId="44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41" fontId="45" fillId="0" borderId="0" applyFont="0" applyFill="0" applyBorder="0" applyAlignment="0" applyProtection="0">
      <alignment vertical="center"/>
    </xf>
    <xf numFmtId="42" fontId="45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5" borderId="6" applyNumberFormat="0" applyFon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6" borderId="9" applyNumberFormat="0" applyAlignment="0" applyProtection="0">
      <alignment vertical="center"/>
    </xf>
    <xf numFmtId="0" fontId="55" fillId="7" borderId="10" applyNumberFormat="0" applyAlignment="0" applyProtection="0">
      <alignment vertical="center"/>
    </xf>
    <xf numFmtId="0" fontId="56" fillId="7" borderId="9" applyNumberFormat="0" applyAlignment="0" applyProtection="0">
      <alignment vertical="center"/>
    </xf>
    <xf numFmtId="0" fontId="57" fillId="8" borderId="11" applyNumberFormat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59" fillId="0" borderId="13" applyNumberFormat="0" applyFill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63" fillId="19" borderId="0" applyNumberFormat="0" applyBorder="0" applyAlignment="0" applyProtection="0">
      <alignment vertical="center"/>
    </xf>
    <xf numFmtId="0" fontId="63" fillId="20" borderId="0" applyNumberFormat="0" applyBorder="0" applyAlignment="0" applyProtection="0">
      <alignment vertical="center"/>
    </xf>
    <xf numFmtId="0" fontId="64" fillId="21" borderId="0" applyNumberFormat="0" applyBorder="0" applyAlignment="0" applyProtection="0">
      <alignment vertical="center"/>
    </xf>
    <xf numFmtId="0" fontId="64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63" fillId="24" borderId="0" applyNumberFormat="0" applyBorder="0" applyAlignment="0" applyProtection="0">
      <alignment vertical="center"/>
    </xf>
    <xf numFmtId="0" fontId="64" fillId="25" borderId="0" applyNumberFormat="0" applyBorder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3" fillId="27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4" fillId="29" borderId="0" applyNumberFormat="0" applyBorder="0" applyAlignment="0" applyProtection="0">
      <alignment vertical="center"/>
    </xf>
    <xf numFmtId="0" fontId="64" fillId="30" borderId="0" applyNumberFormat="0" applyBorder="0" applyAlignment="0" applyProtection="0">
      <alignment vertical="center"/>
    </xf>
    <xf numFmtId="0" fontId="63" fillId="31" borderId="0" applyNumberFormat="0" applyBorder="0" applyAlignment="0" applyProtection="0">
      <alignment vertical="center"/>
    </xf>
    <xf numFmtId="0" fontId="63" fillId="3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64" fillId="34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65" fillId="37" borderId="14" applyNumberFormat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67" fillId="37" borderId="15" applyNumberFormat="0" applyAlignment="0" applyProtection="0">
      <alignment vertical="center"/>
    </xf>
    <xf numFmtId="0" fontId="66" fillId="3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39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5" fillId="37" borderId="14" applyNumberFormat="0" applyAlignment="0" applyProtection="0">
      <alignment vertical="center"/>
    </xf>
    <xf numFmtId="0" fontId="67" fillId="37" borderId="15" applyNumberFormat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22" fillId="43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1" fillId="0" borderId="0"/>
    <xf numFmtId="0" fontId="22" fillId="40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69" fillId="45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49" borderId="0" applyNumberFormat="0" applyBorder="0" applyAlignment="0" applyProtection="0">
      <alignment vertical="center"/>
    </xf>
    <xf numFmtId="0" fontId="22" fillId="51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27" fillId="0" borderId="0">
      <alignment vertical="center"/>
    </xf>
    <xf numFmtId="0" fontId="66" fillId="38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66" fillId="53" borderId="0" applyNumberFormat="0" applyBorder="0" applyAlignment="0" applyProtection="0">
      <alignment vertical="center"/>
    </xf>
    <xf numFmtId="0" fontId="66" fillId="50" borderId="0" applyNumberFormat="0" applyBorder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70" fillId="0" borderId="17" applyNumberFormat="0" applyFill="0" applyAlignment="0" applyProtection="0">
      <alignment vertical="center"/>
    </xf>
    <xf numFmtId="0" fontId="66" fillId="42" borderId="0" applyNumberFormat="0" applyBorder="0" applyAlignment="0" applyProtection="0">
      <alignment vertical="center"/>
    </xf>
    <xf numFmtId="0" fontId="66" fillId="54" borderId="0" applyNumberFormat="0" applyBorder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0" fontId="71" fillId="0" borderId="18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19" applyNumberFormat="0" applyFill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74" fillId="41" borderId="0" applyNumberFormat="0" applyBorder="0" applyAlignment="0" applyProtection="0">
      <alignment vertical="center"/>
    </xf>
    <xf numFmtId="0" fontId="2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66" fillId="42" borderId="0" applyNumberFormat="0" applyBorder="0" applyAlignment="0" applyProtection="0">
      <alignment vertical="center"/>
    </xf>
    <xf numFmtId="0" fontId="11" fillId="0" borderId="0"/>
    <xf numFmtId="0" fontId="66" fillId="4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7" fillId="0" borderId="0">
      <alignment vertical="center"/>
    </xf>
    <xf numFmtId="0" fontId="27" fillId="0" borderId="0">
      <alignment vertical="center"/>
    </xf>
    <xf numFmtId="0" fontId="75" fillId="43" borderId="0" applyNumberFormat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76" fillId="55" borderId="21" applyNumberFormat="0" applyAlignment="0" applyProtection="0">
      <alignment vertical="center"/>
    </xf>
    <xf numFmtId="0" fontId="76" fillId="55" borderId="21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7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46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66" fillId="52" borderId="0" applyNumberFormat="0" applyBorder="0" applyAlignment="0" applyProtection="0">
      <alignment vertical="center"/>
    </xf>
    <xf numFmtId="0" fontId="79" fillId="44" borderId="15" applyNumberFormat="0" applyAlignment="0" applyProtection="0">
      <alignment vertical="center"/>
    </xf>
    <xf numFmtId="0" fontId="79" fillId="44" borderId="15" applyNumberFormat="0" applyAlignment="0" applyProtection="0">
      <alignment vertical="center"/>
    </xf>
    <xf numFmtId="0" fontId="66" fillId="56" borderId="0" applyNumberFormat="0" applyBorder="0" applyAlignment="0" applyProtection="0">
      <alignment vertical="center"/>
    </xf>
    <xf numFmtId="0" fontId="11" fillId="57" borderId="22" applyNumberFormat="0" applyFont="0" applyAlignment="0" applyProtection="0">
      <alignment vertical="center"/>
    </xf>
    <xf numFmtId="0" fontId="11" fillId="57" borderId="22" applyNumberFormat="0" applyFont="0" applyAlignment="0" applyProtection="0">
      <alignment vertical="center"/>
    </xf>
  </cellStyleXfs>
  <cellXfs count="14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Border="1" applyAlignment="1" applyProtection="1"/>
    <xf numFmtId="0" fontId="11" fillId="0" borderId="0" xfId="0" applyFont="1" applyFill="1" applyAlignment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left" vertical="center" wrapText="1"/>
    </xf>
    <xf numFmtId="49" fontId="19" fillId="0" borderId="1" xfId="0" applyNumberFormat="1" applyFont="1" applyFill="1" applyBorder="1" applyAlignment="1" applyProtection="1">
      <alignment horizontal="center" vertical="center"/>
    </xf>
    <xf numFmtId="177" fontId="20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49" fontId="19" fillId="0" borderId="1" xfId="0" applyNumberFormat="1" applyFont="1" applyFill="1" applyBorder="1" applyAlignment="1" applyProtection="1">
      <alignment horizontal="left" vertical="center"/>
    </xf>
    <xf numFmtId="0" fontId="23" fillId="0" borderId="1" xfId="0" applyFont="1" applyBorder="1">
      <alignment vertical="center"/>
    </xf>
    <xf numFmtId="177" fontId="20" fillId="0" borderId="1" xfId="0" applyNumberFormat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center" wrapText="1"/>
    </xf>
    <xf numFmtId="177" fontId="18" fillId="0" borderId="1" xfId="0" applyNumberFormat="1" applyFont="1" applyFill="1" applyBorder="1" applyAlignment="1">
      <alignment horizontal="right" vertical="center" wrapText="1"/>
    </xf>
    <xf numFmtId="0" fontId="24" fillId="0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6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26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177" fontId="26" fillId="0" borderId="1" xfId="0" applyNumberFormat="1" applyFont="1" applyBorder="1" applyAlignment="1">
      <alignment vertical="center" wrapText="1"/>
    </xf>
    <xf numFmtId="177" fontId="26" fillId="3" borderId="1" xfId="0" applyNumberFormat="1" applyFont="1" applyFill="1" applyBorder="1" applyAlignment="1">
      <alignment horizontal="right" vertical="center" wrapText="1"/>
    </xf>
    <xf numFmtId="177" fontId="26" fillId="0" borderId="1" xfId="0" applyNumberFormat="1" applyFont="1" applyBorder="1" applyAlignment="1">
      <alignment horizontal="right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77" fontId="27" fillId="0" borderId="1" xfId="0" applyNumberFormat="1" applyFont="1" applyFill="1" applyBorder="1" applyAlignment="1">
      <alignment vertical="center"/>
    </xf>
    <xf numFmtId="49" fontId="24" fillId="0" borderId="1" xfId="0" applyNumberFormat="1" applyFont="1" applyFill="1" applyBorder="1" applyAlignment="1" applyProtection="1">
      <alignment horizontal="left" vertical="center"/>
    </xf>
    <xf numFmtId="0" fontId="28" fillId="0" borderId="1" xfId="0" applyFont="1" applyBorder="1">
      <alignment vertical="center"/>
    </xf>
    <xf numFmtId="177" fontId="29" fillId="0" borderId="1" xfId="0" applyNumberFormat="1" applyFont="1" applyBorder="1">
      <alignment vertical="center"/>
    </xf>
    <xf numFmtId="0" fontId="30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177" fontId="31" fillId="0" borderId="1" xfId="0" applyNumberFormat="1" applyFont="1" applyBorder="1">
      <alignment vertical="center"/>
    </xf>
    <xf numFmtId="0" fontId="32" fillId="0" borderId="1" xfId="0" applyFont="1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4" fontId="26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right" vertical="center" wrapText="1"/>
    </xf>
    <xf numFmtId="0" fontId="26" fillId="3" borderId="1" xfId="0" applyFont="1" applyFill="1" applyBorder="1" applyAlignment="1">
      <alignment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177" fontId="33" fillId="0" borderId="1" xfId="0" applyNumberFormat="1" applyFont="1" applyBorder="1" applyAlignment="1">
      <alignment horizontal="right" vertical="center"/>
    </xf>
    <xf numFmtId="0" fontId="26" fillId="0" borderId="1" xfId="0" applyFont="1" applyBorder="1" applyAlignment="1">
      <alignment horizontal="right" vertical="center" wrapText="1"/>
    </xf>
    <xf numFmtId="49" fontId="16" fillId="0" borderId="1" xfId="0" applyNumberFormat="1" applyFont="1" applyFill="1" applyBorder="1" applyAlignment="1" applyProtection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49" fontId="24" fillId="0" borderId="1" xfId="0" applyNumberFormat="1" applyFont="1" applyFill="1" applyBorder="1" applyAlignment="1" applyProtection="1">
      <alignment horizontal="right" vertical="center"/>
    </xf>
    <xf numFmtId="49" fontId="34" fillId="0" borderId="1" xfId="0" applyNumberFormat="1" applyFont="1" applyFill="1" applyBorder="1" applyAlignment="1" applyProtection="1">
      <alignment horizontal="left" vertical="center"/>
    </xf>
    <xf numFmtId="49" fontId="15" fillId="0" borderId="1" xfId="0" applyNumberFormat="1" applyFont="1" applyFill="1" applyBorder="1" applyAlignment="1" applyProtection="1">
      <alignment horizontal="right" vertical="center"/>
    </xf>
    <xf numFmtId="0" fontId="33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right" vertical="center"/>
    </xf>
    <xf numFmtId="0" fontId="35" fillId="0" borderId="1" xfId="0" applyFont="1" applyBorder="1">
      <alignment vertical="center"/>
    </xf>
    <xf numFmtId="0" fontId="26" fillId="0" borderId="2" xfId="0" applyFont="1" applyBorder="1" applyAlignment="1">
      <alignment horizontal="center" vertical="center" wrapText="1"/>
    </xf>
    <xf numFmtId="178" fontId="18" fillId="0" borderId="2" xfId="0" applyNumberFormat="1" applyFont="1" applyBorder="1" applyAlignment="1">
      <alignment horizontal="right" vertical="center" wrapText="1"/>
    </xf>
    <xf numFmtId="4" fontId="26" fillId="0" borderId="2" xfId="0" applyNumberFormat="1" applyFont="1" applyBorder="1" applyAlignment="1">
      <alignment horizontal="right" vertical="center" wrapText="1"/>
    </xf>
    <xf numFmtId="178" fontId="18" fillId="0" borderId="2" xfId="0" applyNumberFormat="1" applyFont="1" applyBorder="1" applyAlignment="1">
      <alignment vertical="center" wrapText="1"/>
    </xf>
    <xf numFmtId="4" fontId="26" fillId="0" borderId="2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9" fontId="26" fillId="0" borderId="2" xfId="0" applyNumberFormat="1" applyFont="1" applyBorder="1" applyAlignment="1">
      <alignment horizontal="right" vertical="center" wrapText="1"/>
    </xf>
    <xf numFmtId="179" fontId="36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0" fontId="36" fillId="0" borderId="2" xfId="0" applyFont="1" applyBorder="1" applyAlignment="1">
      <alignment horizontal="right" vertical="center" wrapText="1"/>
    </xf>
    <xf numFmtId="179" fontId="9" fillId="0" borderId="2" xfId="0" applyNumberFormat="1" applyFont="1" applyBorder="1" applyAlignment="1">
      <alignment horizontal="right" vertical="center" wrapText="1"/>
    </xf>
    <xf numFmtId="179" fontId="26" fillId="0" borderId="2" xfId="0" applyNumberFormat="1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177" fontId="15" fillId="0" borderId="1" xfId="0" applyNumberFormat="1" applyFont="1" applyFill="1" applyBorder="1" applyAlignment="1" applyProtection="1">
      <alignment horizontal="right" vertical="center"/>
    </xf>
    <xf numFmtId="177" fontId="15" fillId="0" borderId="1" xfId="0" applyNumberFormat="1" applyFont="1" applyFill="1" applyBorder="1" applyAlignment="1" applyProtection="1">
      <alignment horizontal="left" vertical="center"/>
    </xf>
    <xf numFmtId="177" fontId="33" fillId="0" borderId="1" xfId="0" applyNumberFormat="1" applyFont="1" applyBorder="1" applyAlignment="1">
      <alignment horizontal="left" vertical="center"/>
    </xf>
    <xf numFmtId="177" fontId="9" fillId="0" borderId="1" xfId="0" applyNumberFormat="1" applyFont="1" applyBorder="1" applyAlignment="1">
      <alignment horizontal="right" vertical="center" wrapText="1"/>
    </xf>
    <xf numFmtId="0" fontId="29" fillId="0" borderId="0" xfId="0" applyFont="1">
      <alignment vertical="center"/>
    </xf>
    <xf numFmtId="177" fontId="0" fillId="0" borderId="1" xfId="0" applyNumberFormat="1" applyFont="1" applyBorder="1">
      <alignment vertical="center"/>
    </xf>
    <xf numFmtId="0" fontId="37" fillId="0" borderId="1" xfId="0" applyFont="1" applyBorder="1">
      <alignment vertical="center"/>
    </xf>
    <xf numFmtId="0" fontId="38" fillId="0" borderId="1" xfId="0" applyFont="1" applyBorder="1">
      <alignment vertical="center"/>
    </xf>
    <xf numFmtId="0" fontId="38" fillId="0" borderId="1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8" fillId="0" borderId="4" xfId="0" applyFont="1" applyBorder="1">
      <alignment vertical="center"/>
    </xf>
    <xf numFmtId="177" fontId="15" fillId="0" borderId="4" xfId="0" applyNumberFormat="1" applyFont="1" applyFill="1" applyBorder="1" applyAlignment="1" applyProtection="1">
      <alignment horizontal="right" vertical="center"/>
    </xf>
    <xf numFmtId="180" fontId="39" fillId="4" borderId="3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1" xfId="132" applyFont="1" applyFill="1" applyBorder="1" applyAlignment="1" applyProtection="1">
      <alignment vertical="center"/>
    </xf>
    <xf numFmtId="181" fontId="14" fillId="0" borderId="1" xfId="0" applyNumberFormat="1" applyFont="1" applyFill="1" applyBorder="1" applyAlignment="1" applyProtection="1">
      <alignment horizontal="right" vertical="center"/>
    </xf>
    <xf numFmtId="181" fontId="24" fillId="0" borderId="1" xfId="0" applyNumberFormat="1" applyFont="1" applyFill="1" applyBorder="1" applyAlignment="1">
      <alignment horizontal="right" vertical="center"/>
    </xf>
    <xf numFmtId="4" fontId="16" fillId="0" borderId="5" xfId="0" applyNumberFormat="1" applyFont="1" applyFill="1" applyBorder="1" applyAlignment="1" applyProtection="1">
      <alignment horizontal="right" vertical="center" shrinkToFit="1"/>
    </xf>
    <xf numFmtId="0" fontId="14" fillId="0" borderId="1" xfId="132" applyFont="1" applyBorder="1" applyAlignment="1" applyProtection="1">
      <alignment vertical="center"/>
    </xf>
    <xf numFmtId="0" fontId="19" fillId="0" borderId="1" xfId="132" applyFont="1" applyFill="1" applyBorder="1" applyAlignment="1" applyProtection="1">
      <alignment horizontal="center" vertical="center"/>
    </xf>
    <xf numFmtId="181" fontId="19" fillId="0" borderId="1" xfId="0" applyNumberFormat="1" applyFont="1" applyFill="1" applyBorder="1" applyAlignment="1" applyProtection="1">
      <alignment horizontal="right" vertical="center"/>
    </xf>
    <xf numFmtId="0" fontId="40" fillId="0" borderId="0" xfId="0" applyFont="1" applyBorder="1" applyAlignment="1">
      <alignment vertical="center" wrapText="1"/>
    </xf>
    <xf numFmtId="0" fontId="41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41" fillId="0" borderId="2" xfId="0" applyFont="1" applyBorder="1" applyAlignment="1">
      <alignment vertical="center" wrapText="1"/>
    </xf>
    <xf numFmtId="4" fontId="41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vertical="center" wrapText="1"/>
    </xf>
    <xf numFmtId="0" fontId="44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right" vertical="center" wrapText="1"/>
    </xf>
    <xf numFmtId="182" fontId="9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right" vertical="center" wrapText="1"/>
    </xf>
  </cellXfs>
  <cellStyles count="1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输出 3" xfId="50"/>
    <cellStyle name="60% - 着色 2" xfId="51"/>
    <cellStyle name="计算 2" xfId="52"/>
    <cellStyle name="60% - 强调文字颜色 2 3" xfId="53"/>
    <cellStyle name="常规 5 2" xfId="54"/>
    <cellStyle name="常规 5 2 2" xfId="55"/>
    <cellStyle name="20% - 强调文字颜色 5 3" xfId="56"/>
    <cellStyle name="40% - 强调文字颜色 4 2" xfId="57"/>
    <cellStyle name="20% - 强调文字颜色 2 3" xfId="58"/>
    <cellStyle name="着色 5" xfId="59"/>
    <cellStyle name="20% - 强调文字颜色 3 3" xfId="60"/>
    <cellStyle name="20% - 强调文字颜色 6 3" xfId="61"/>
    <cellStyle name="链接单元格 3" xfId="62"/>
    <cellStyle name="输出 2" xfId="63"/>
    <cellStyle name="计算 3" xfId="64"/>
    <cellStyle name="20% - 着色 1" xfId="65"/>
    <cellStyle name="20% - 着色 2" xfId="66"/>
    <cellStyle name="适中 2" xfId="67"/>
    <cellStyle name="20% - 着色 3" xfId="68"/>
    <cellStyle name="20% - 强调文字颜色 1 3" xfId="69"/>
    <cellStyle name="20% - 强调文字颜色 2 2" xfId="70"/>
    <cellStyle name="着色 4" xfId="71"/>
    <cellStyle name="20% - 强调文字颜色 3 2" xfId="72"/>
    <cellStyle name="20% - 强调文字颜色 4 2" xfId="73"/>
    <cellStyle name="常规 4" xfId="74"/>
    <cellStyle name="20% - 强调文字颜色 4 3" xfId="75"/>
    <cellStyle name="20% - 强调文字颜色 5 2" xfId="76"/>
    <cellStyle name="20% - 强调文字颜色 6 2" xfId="77"/>
    <cellStyle name="适中 3" xfId="78"/>
    <cellStyle name="20% - 着色 4" xfId="79"/>
    <cellStyle name="着色 1" xfId="80"/>
    <cellStyle name="20% - 着色 5" xfId="81"/>
    <cellStyle name="着色 2" xfId="82"/>
    <cellStyle name="20% - 着色 6" xfId="83"/>
    <cellStyle name="40% - 强调文字颜色 1 2" xfId="84"/>
    <cellStyle name="40% - 强调文字颜色 1 3" xfId="85"/>
    <cellStyle name="40% - 强调文字颜色 2 2" xfId="86"/>
    <cellStyle name="40% - 强调文字颜色 2 3" xfId="87"/>
    <cellStyle name="40% - 强调文字颜色 3 2" xfId="88"/>
    <cellStyle name="40% - 强调文字颜色 3 3" xfId="89"/>
    <cellStyle name="40% - 强调文字颜色 4 3" xfId="90"/>
    <cellStyle name="40% - 强调文字颜色 5 2" xfId="91"/>
    <cellStyle name="40% - 强调文字颜色 5 3" xfId="92"/>
    <cellStyle name="40% - 强调文字颜色 6 2" xfId="93"/>
    <cellStyle name="40% - 强调文字颜色 6 3" xfId="94"/>
    <cellStyle name="40% - 着色 1" xfId="95"/>
    <cellStyle name="40% - 着色 2" xfId="96"/>
    <cellStyle name="40% - 着色 3" xfId="97"/>
    <cellStyle name="40% - 着色 4" xfId="98"/>
    <cellStyle name="40% - 着色 5" xfId="99"/>
    <cellStyle name="40% - 着色 6" xfId="100"/>
    <cellStyle name="着色 6" xfId="101"/>
    <cellStyle name="60% - 强调文字颜色 1 2" xfId="102"/>
    <cellStyle name="60% - 强调文字颜色 1 3" xfId="103"/>
    <cellStyle name="常规 5" xfId="104"/>
    <cellStyle name="60% - 强调文字颜色 2 2" xfId="105"/>
    <cellStyle name="60% - 强调文字颜色 3 2" xfId="106"/>
    <cellStyle name="60% - 强调文字颜色 3 3" xfId="107"/>
    <cellStyle name="60% - 强调文字颜色 4 2" xfId="108"/>
    <cellStyle name="60% - 强调文字颜色 4 3" xfId="109"/>
    <cellStyle name="60% - 强调文字颜色 5 2" xfId="110"/>
    <cellStyle name="60% - 强调文字颜色 5 3" xfId="111"/>
    <cellStyle name="60% - 强调文字颜色 6 2" xfId="112"/>
    <cellStyle name="60% - 强调文字颜色 6 3" xfId="113"/>
    <cellStyle name="60% - 着色 1" xfId="114"/>
    <cellStyle name="60% - 着色 3" xfId="115"/>
    <cellStyle name="标题 1 2" xfId="116"/>
    <cellStyle name="60% - 着色 4" xfId="117"/>
    <cellStyle name="标题 1 3" xfId="118"/>
    <cellStyle name="60% - 着色 5" xfId="119"/>
    <cellStyle name="60% - 着色 6" xfId="120"/>
    <cellStyle name="标题 2 2" xfId="121"/>
    <cellStyle name="标题 2 3" xfId="122"/>
    <cellStyle name="标题 3 2" xfId="123"/>
    <cellStyle name="标题 3 3" xfId="124"/>
    <cellStyle name="标题 4 2" xfId="125"/>
    <cellStyle name="标题 4 3" xfId="126"/>
    <cellStyle name="标题 5" xfId="127"/>
    <cellStyle name="标题 6" xfId="128"/>
    <cellStyle name="差 2" xfId="129"/>
    <cellStyle name="差 3" xfId="130"/>
    <cellStyle name="常规 10 4" xfId="131"/>
    <cellStyle name="常规 2" xfId="132"/>
    <cellStyle name="常规 3 2" xfId="133"/>
    <cellStyle name="常规 3 3" xfId="134"/>
    <cellStyle name="常规 3 4" xfId="135"/>
    <cellStyle name="强调文字颜色 5 2" xfId="136"/>
    <cellStyle name="常规 3 5" xfId="137"/>
    <cellStyle name="强调文字颜色 5 3" xfId="138"/>
    <cellStyle name="常规 3 6" xfId="139"/>
    <cellStyle name="常规 3 7" xfId="140"/>
    <cellStyle name="常规 3 8" xfId="141"/>
    <cellStyle name="常规 3 9" xfId="142"/>
    <cellStyle name="常规 7" xfId="143"/>
    <cellStyle name="常规 8" xfId="144"/>
    <cellStyle name="好 2" xfId="145"/>
    <cellStyle name="好 3" xfId="146"/>
    <cellStyle name="汇总 2" xfId="147"/>
    <cellStyle name="汇总 3" xfId="148"/>
    <cellStyle name="检查单元格 2" xfId="149"/>
    <cellStyle name="检查单元格 3" xfId="150"/>
    <cellStyle name="解释性文本 2" xfId="151"/>
    <cellStyle name="解释性文本 3" xfId="152"/>
    <cellStyle name="警告文本 2" xfId="153"/>
    <cellStyle name="警告文本 3" xfId="154"/>
    <cellStyle name="链接单元格 2" xfId="155"/>
    <cellStyle name="强调文字颜色 1 2" xfId="156"/>
    <cellStyle name="强调文字颜色 1 3" xfId="157"/>
    <cellStyle name="强调文字颜色 2 2" xfId="158"/>
    <cellStyle name="强调文字颜色 2 3" xfId="159"/>
    <cellStyle name="强调文字颜色 3 2" xfId="160"/>
    <cellStyle name="强调文字颜色 3 3" xfId="161"/>
    <cellStyle name="强调文字颜色 4 2" xfId="162"/>
    <cellStyle name="强调文字颜色 4 3" xfId="163"/>
    <cellStyle name="强调文字颜色 6 2" xfId="164"/>
    <cellStyle name="强调文字颜色 6 3" xfId="165"/>
    <cellStyle name="输入 2" xfId="166"/>
    <cellStyle name="输入 3" xfId="167"/>
    <cellStyle name="着色 3" xfId="168"/>
    <cellStyle name="注释 2" xfId="169"/>
    <cellStyle name="注释 3" xfId="17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opLeftCell="A2" workbookViewId="0">
      <selection activeCell="J10" sqref="J10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ht="14.2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25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" customHeight="1" spans="1:11">
      <c r="A3" s="12"/>
      <c r="B3" s="12" t="s">
        <v>0</v>
      </c>
      <c r="C3" s="103">
        <v>607023</v>
      </c>
      <c r="D3" s="103"/>
      <c r="E3" s="12"/>
      <c r="F3" s="12"/>
      <c r="G3" s="12"/>
      <c r="H3" s="12"/>
      <c r="I3" s="12"/>
      <c r="J3" s="12"/>
      <c r="K3" s="12"/>
    </row>
    <row r="4" ht="22.7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25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6" customHeight="1" spans="1:11">
      <c r="A6" s="10"/>
      <c r="B6" s="139" t="s">
        <v>3</v>
      </c>
      <c r="C6" s="139"/>
      <c r="D6" s="139"/>
      <c r="E6" s="139"/>
      <c r="F6" s="139"/>
      <c r="G6" s="139"/>
      <c r="H6" s="139"/>
      <c r="I6" s="139"/>
      <c r="J6" s="139"/>
      <c r="K6" s="139"/>
    </row>
    <row r="7" ht="22.7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" customHeight="1" spans="1:11">
      <c r="A10" s="12"/>
      <c r="B10" s="12" t="s">
        <v>4</v>
      </c>
      <c r="C10" s="12"/>
      <c r="F10" s="140" t="s">
        <v>5</v>
      </c>
      <c r="G10" s="141"/>
      <c r="H10" s="12"/>
      <c r="I10" s="12"/>
      <c r="J10" s="12"/>
      <c r="K10" s="12"/>
    </row>
    <row r="11" ht="22.7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" customHeight="1" spans="1:11">
      <c r="A12" s="12"/>
      <c r="B12" s="140" t="s">
        <v>6</v>
      </c>
      <c r="C12" s="142"/>
      <c r="D12" s="12"/>
      <c r="E12" s="140" t="s">
        <v>7</v>
      </c>
      <c r="F12" s="10"/>
      <c r="G12" s="12"/>
      <c r="H12" s="142" t="s">
        <v>8</v>
      </c>
      <c r="I12" s="10"/>
      <c r="J12" s="12"/>
      <c r="K12" s="12"/>
    </row>
    <row r="13" ht="14.25" customHeight="1" spans="1:11">
      <c r="A13" s="10"/>
      <c r="B13" s="10"/>
      <c r="C13" s="10" t="s">
        <v>9</v>
      </c>
      <c r="D13" s="10"/>
      <c r="E13" s="10"/>
      <c r="F13" s="10"/>
      <c r="G13" s="10"/>
      <c r="H13" s="10"/>
      <c r="I13" s="10"/>
      <c r="J13" s="10"/>
      <c r="K13" s="10"/>
    </row>
    <row r="14" ht="14.25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25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C14" sqref="C14"/>
    </sheetView>
  </sheetViews>
  <sheetFormatPr defaultColWidth="10" defaultRowHeight="13.5" outlineLevelRow="7" outlineLevelCol="7"/>
  <cols>
    <col min="1" max="1" width="18.125" customWidth="1"/>
    <col min="2" max="7" width="16.75" customWidth="1"/>
    <col min="8" max="8" width="15.125" customWidth="1"/>
  </cols>
  <sheetData>
    <row r="1" ht="53.1" customHeight="1" spans="1:8">
      <c r="A1" s="10"/>
      <c r="B1" s="10"/>
      <c r="C1" s="10"/>
      <c r="D1" s="10"/>
      <c r="E1" s="10"/>
      <c r="F1" s="10"/>
      <c r="G1" s="10"/>
      <c r="H1" s="10"/>
    </row>
    <row r="2" ht="39.95" customHeight="1" spans="1:8">
      <c r="A2" s="47" t="s">
        <v>213</v>
      </c>
      <c r="B2" s="47"/>
      <c r="C2" s="47"/>
      <c r="D2" s="47"/>
      <c r="E2" s="47"/>
      <c r="F2" s="47"/>
      <c r="G2" s="47"/>
      <c r="H2" s="47"/>
    </row>
    <row r="3" ht="22.7" customHeight="1" spans="1:8">
      <c r="A3" s="10"/>
      <c r="B3" s="10"/>
      <c r="C3" s="10"/>
      <c r="D3" s="10"/>
      <c r="E3" s="10"/>
      <c r="F3" s="10"/>
      <c r="G3" s="10"/>
      <c r="H3" s="48" t="s">
        <v>32</v>
      </c>
    </row>
    <row r="4" ht="22.7" customHeight="1" spans="1:8">
      <c r="A4" s="14" t="s">
        <v>175</v>
      </c>
      <c r="B4" s="14" t="s">
        <v>214</v>
      </c>
      <c r="C4" s="14"/>
      <c r="D4" s="14"/>
      <c r="E4" s="14"/>
      <c r="F4" s="14"/>
      <c r="G4" s="14" t="s">
        <v>215</v>
      </c>
      <c r="H4" s="14" t="s">
        <v>216</v>
      </c>
    </row>
    <row r="5" ht="22.7" customHeight="1" spans="1:8">
      <c r="A5" s="14"/>
      <c r="B5" s="14" t="s">
        <v>114</v>
      </c>
      <c r="C5" s="14" t="s">
        <v>217</v>
      </c>
      <c r="D5" s="14" t="s">
        <v>218</v>
      </c>
      <c r="E5" s="14" t="s">
        <v>219</v>
      </c>
      <c r="F5" s="14"/>
      <c r="G5" s="14"/>
      <c r="H5" s="14"/>
    </row>
    <row r="6" ht="22.7" customHeight="1" spans="1:8">
      <c r="A6" s="14"/>
      <c r="B6" s="14"/>
      <c r="C6" s="14"/>
      <c r="D6" s="14"/>
      <c r="E6" s="14" t="s">
        <v>220</v>
      </c>
      <c r="F6" s="14" t="s">
        <v>221</v>
      </c>
      <c r="G6" s="14"/>
      <c r="H6" s="14"/>
    </row>
    <row r="7" ht="22.7" customHeight="1" spans="1:8">
      <c r="A7" s="49" t="s">
        <v>114</v>
      </c>
      <c r="B7" s="50"/>
      <c r="C7" s="50"/>
      <c r="D7" s="50"/>
      <c r="E7" s="50"/>
      <c r="F7" s="50"/>
      <c r="G7" s="50"/>
      <c r="H7" s="50"/>
    </row>
    <row r="8" ht="22.7" customHeight="1" spans="1:8">
      <c r="A8" s="51" t="s">
        <v>179</v>
      </c>
      <c r="B8" s="50">
        <v>0</v>
      </c>
      <c r="C8" s="50"/>
      <c r="D8" s="50"/>
      <c r="E8" s="50"/>
      <c r="F8" s="50"/>
      <c r="G8" s="50"/>
      <c r="H8" s="50">
        <v>0</v>
      </c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9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workbookViewId="0">
      <selection activeCell="E5" sqref="E5"/>
    </sheetView>
  </sheetViews>
  <sheetFormatPr defaultColWidth="10" defaultRowHeight="15"/>
  <cols>
    <col min="1" max="1" width="9.75" customWidth="1"/>
    <col min="2" max="2" width="12" style="17" customWidth="1"/>
    <col min="3" max="3" width="29.625" style="17" customWidth="1"/>
    <col min="4" max="4" width="9.75" customWidth="1"/>
    <col min="5" max="5" width="12" customWidth="1"/>
    <col min="6" max="6" width="12.5" customWidth="1"/>
    <col min="7" max="11" width="9.75" customWidth="1"/>
  </cols>
  <sheetData>
    <row r="1" ht="33" customHeight="1" spans="1:11">
      <c r="A1" s="10"/>
      <c r="B1" s="26"/>
      <c r="C1" s="27"/>
      <c r="D1" s="10"/>
      <c r="E1" s="10"/>
      <c r="F1" s="10"/>
      <c r="G1" s="10"/>
      <c r="H1" s="10"/>
      <c r="I1" s="10"/>
      <c r="J1" s="10"/>
      <c r="K1" s="10"/>
    </row>
    <row r="2" ht="39.95" customHeight="1" spans="1:11">
      <c r="A2" s="11" t="s">
        <v>222</v>
      </c>
      <c r="B2" s="20"/>
      <c r="C2" s="20"/>
      <c r="D2" s="11"/>
      <c r="E2" s="11"/>
      <c r="F2" s="11"/>
      <c r="G2" s="10"/>
      <c r="H2" s="10"/>
      <c r="I2" s="10"/>
      <c r="J2" s="10"/>
      <c r="K2" s="10"/>
    </row>
    <row r="3" ht="22.7" customHeight="1" spans="1:11">
      <c r="A3" s="12"/>
      <c r="D3" s="12"/>
      <c r="E3" s="12"/>
      <c r="F3" s="12" t="s">
        <v>32</v>
      </c>
      <c r="G3" s="10"/>
      <c r="H3" s="10"/>
      <c r="I3" s="10"/>
      <c r="J3" s="10"/>
      <c r="K3" s="10"/>
    </row>
    <row r="4" ht="22.7" customHeight="1" spans="1:11">
      <c r="A4" s="28" t="s">
        <v>223</v>
      </c>
      <c r="B4" s="29" t="s">
        <v>224</v>
      </c>
      <c r="C4" s="30" t="s">
        <v>225</v>
      </c>
      <c r="D4" s="28" t="s">
        <v>114</v>
      </c>
      <c r="E4" s="28" t="s">
        <v>111</v>
      </c>
      <c r="F4" s="28" t="s">
        <v>112</v>
      </c>
      <c r="G4" s="10"/>
      <c r="H4" s="10"/>
      <c r="I4" s="10"/>
      <c r="J4" s="10"/>
      <c r="K4" s="10"/>
    </row>
    <row r="5" ht="27.95" customHeight="1" spans="1:11">
      <c r="A5" s="28"/>
      <c r="B5" s="31"/>
      <c r="C5" s="32" t="s">
        <v>114</v>
      </c>
      <c r="D5" s="33">
        <f>F5</f>
        <v>12675.79</v>
      </c>
      <c r="E5" s="33">
        <f>E6</f>
        <v>0</v>
      </c>
      <c r="F5" s="34">
        <f>F6</f>
        <v>12675.79</v>
      </c>
      <c r="G5" s="12"/>
      <c r="H5" s="12"/>
      <c r="I5" s="12"/>
      <c r="J5" s="12"/>
      <c r="K5" s="12"/>
    </row>
    <row r="6" ht="27.95" customHeight="1" spans="1:6">
      <c r="A6" s="35">
        <v>1</v>
      </c>
      <c r="B6" s="36" t="s">
        <v>226</v>
      </c>
      <c r="C6" s="37" t="s">
        <v>207</v>
      </c>
      <c r="D6" s="38">
        <f>F6</f>
        <v>12675.79</v>
      </c>
      <c r="E6" s="38">
        <f>E7+E8</f>
        <v>0</v>
      </c>
      <c r="F6" s="37">
        <f>F7+F8</f>
        <v>12675.79</v>
      </c>
    </row>
    <row r="7" ht="27.95" customHeight="1" spans="1:6">
      <c r="A7" s="35">
        <v>2</v>
      </c>
      <c r="B7" s="39">
        <v>30228</v>
      </c>
      <c r="C7" s="40" t="s">
        <v>227</v>
      </c>
      <c r="D7" s="41">
        <f>F7</f>
        <v>6692.68</v>
      </c>
      <c r="E7" s="42"/>
      <c r="F7" s="42">
        <v>6692.68</v>
      </c>
    </row>
    <row r="8" ht="27.95" customHeight="1" spans="1:6">
      <c r="A8" s="35">
        <v>3</v>
      </c>
      <c r="B8" s="39">
        <v>30229</v>
      </c>
      <c r="C8" s="40" t="s">
        <v>228</v>
      </c>
      <c r="D8" s="41">
        <f>F8</f>
        <v>5983.11</v>
      </c>
      <c r="E8" s="42"/>
      <c r="F8" s="42">
        <v>5983.11</v>
      </c>
    </row>
    <row r="9" ht="27.95" customHeight="1" spans="1:6">
      <c r="A9" s="43"/>
      <c r="B9" s="44"/>
      <c r="C9" s="45"/>
      <c r="D9" s="43"/>
      <c r="E9" s="43"/>
      <c r="F9" s="43"/>
    </row>
    <row r="10" ht="27.95" customHeight="1" spans="1:6">
      <c r="A10" s="43"/>
      <c r="B10" s="44"/>
      <c r="C10" s="45"/>
      <c r="D10" s="43"/>
      <c r="E10" s="43"/>
      <c r="F10" s="43"/>
    </row>
    <row r="11" ht="27.95" customHeight="1" spans="1:6">
      <c r="A11" s="43"/>
      <c r="B11" s="44"/>
      <c r="C11" s="45"/>
      <c r="D11" s="43"/>
      <c r="E11" s="43"/>
      <c r="F11" s="43"/>
    </row>
    <row r="12" ht="27.95" customHeight="1" spans="1:6">
      <c r="A12" s="43"/>
      <c r="B12" s="44"/>
      <c r="C12" s="45"/>
      <c r="D12" s="43"/>
      <c r="E12" s="46"/>
      <c r="F12" s="43"/>
    </row>
    <row r="13" ht="27.95" customHeight="1" spans="1:6">
      <c r="A13" s="43"/>
      <c r="B13" s="44"/>
      <c r="C13" s="45"/>
      <c r="D13" s="43"/>
      <c r="E13" s="43"/>
      <c r="F13" s="43"/>
    </row>
    <row r="14" ht="27.95" customHeight="1" spans="1:6">
      <c r="A14" s="43"/>
      <c r="B14" s="44"/>
      <c r="C14" s="45"/>
      <c r="D14" s="43"/>
      <c r="E14" s="43"/>
      <c r="F14" s="43"/>
    </row>
    <row r="15" ht="27.95" customHeight="1" spans="1:6">
      <c r="A15" s="43"/>
      <c r="B15" s="44"/>
      <c r="C15" s="45"/>
      <c r="D15" s="43"/>
      <c r="E15" s="43"/>
      <c r="F15" s="43"/>
    </row>
    <row r="16" ht="27.95" customHeight="1" spans="1:6">
      <c r="A16" s="43"/>
      <c r="B16" s="44"/>
      <c r="C16" s="45"/>
      <c r="D16" s="43"/>
      <c r="E16" s="43"/>
      <c r="F16" s="43"/>
    </row>
    <row r="17" ht="27.95" customHeight="1" spans="1:6">
      <c r="A17" s="43"/>
      <c r="B17" s="44"/>
      <c r="C17" s="45"/>
      <c r="D17" s="43"/>
      <c r="E17" s="43"/>
      <c r="F17" s="43"/>
    </row>
    <row r="18" ht="27.95" customHeight="1" spans="1:6">
      <c r="A18" s="43"/>
      <c r="B18" s="44"/>
      <c r="C18" s="45"/>
      <c r="D18" s="43"/>
      <c r="E18" s="43"/>
      <c r="F18" s="43"/>
    </row>
    <row r="19" ht="27.95" customHeight="1" spans="1:6">
      <c r="A19" s="43"/>
      <c r="B19" s="44"/>
      <c r="C19" s="45"/>
      <c r="D19" s="43"/>
      <c r="E19" s="43"/>
      <c r="F19" s="43"/>
    </row>
    <row r="25" ht="13.5" spans="2:3">
      <c r="B25" s="18"/>
      <c r="C25" s="18"/>
    </row>
    <row r="26" ht="13.5" spans="2:3">
      <c r="B26" s="18"/>
      <c r="C26" s="18"/>
    </row>
    <row r="27" ht="13.5" spans="2:3">
      <c r="B27" s="18"/>
      <c r="C27" s="18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  <ignoredErrors>
    <ignoredError sqref="B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18" sqref="C18"/>
    </sheetView>
  </sheetViews>
  <sheetFormatPr defaultColWidth="7.875" defaultRowHeight="12.75" customHeight="1"/>
  <cols>
    <col min="1" max="1" width="17" style="17" customWidth="1"/>
    <col min="2" max="2" width="41.375" style="17" customWidth="1"/>
    <col min="3" max="3" width="29.375" style="17" customWidth="1"/>
    <col min="4" max="4" width="2.5" style="17" customWidth="1"/>
    <col min="5" max="16" width="8" style="17"/>
    <col min="17" max="16384" width="7.875" style="18"/>
  </cols>
  <sheetData>
    <row r="1" ht="15" customHeight="1" spans="1:16">
      <c r="A1" s="19"/>
      <c r="B1" s="19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ht="32.25" customHeight="1" spans="1:16">
      <c r="A2" s="20" t="s">
        <v>229</v>
      </c>
      <c r="B2" s="20"/>
      <c r="C2" s="20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ht="15" customHeight="1" spans="1:16">
      <c r="A3" s="18"/>
      <c r="B3" s="18"/>
      <c r="C3" s="21" t="s">
        <v>32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25.5" customHeight="1" spans="1:16">
      <c r="A4" s="22" t="s">
        <v>230</v>
      </c>
      <c r="B4" s="22"/>
      <c r="C4" s="23" t="s">
        <v>36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ht="25.5" customHeight="1" spans="1:16">
      <c r="A5" s="22" t="s">
        <v>231</v>
      </c>
      <c r="B5" s="22" t="s">
        <v>232</v>
      </c>
      <c r="C5" s="2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ht="25.5" customHeight="1" spans="1:16">
      <c r="A6" s="22" t="s">
        <v>114</v>
      </c>
      <c r="B6" s="22"/>
      <c r="C6" s="23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ht="26.25" customHeight="1" spans="1:16">
      <c r="A7" s="24"/>
      <c r="B7" s="24"/>
      <c r="C7" s="25">
        <v>0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ht="26.25" customHeight="1" spans="1:16">
      <c r="A8" s="24"/>
      <c r="B8" s="24"/>
      <c r="C8" s="25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ht="26.25" customHeight="1" spans="1:16">
      <c r="A9" s="24"/>
      <c r="B9" s="24"/>
      <c r="C9" s="25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C21" sqref="C21"/>
    </sheetView>
  </sheetViews>
  <sheetFormatPr defaultColWidth="10" defaultRowHeight="13.5" outlineLevelRow="4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4.25" customHeight="1" spans="1:5">
      <c r="A1" s="10"/>
      <c r="B1" s="10"/>
      <c r="C1" s="10"/>
      <c r="D1" s="10"/>
      <c r="E1" s="10"/>
    </row>
    <row r="2" ht="39.95" customHeight="1" spans="1:5">
      <c r="A2" s="11" t="s">
        <v>233</v>
      </c>
      <c r="B2" s="11"/>
      <c r="C2" s="11"/>
      <c r="D2" s="11"/>
      <c r="E2" s="11"/>
    </row>
    <row r="3" ht="22.7" customHeight="1" spans="1:5">
      <c r="A3" s="12"/>
      <c r="B3" s="12"/>
      <c r="C3" s="12"/>
      <c r="D3" s="12"/>
      <c r="E3" s="13" t="s">
        <v>32</v>
      </c>
    </row>
    <row r="4" ht="22.7" customHeight="1" spans="1:5">
      <c r="A4" s="14" t="s">
        <v>175</v>
      </c>
      <c r="B4" s="14" t="s">
        <v>114</v>
      </c>
      <c r="C4" s="14" t="s">
        <v>234</v>
      </c>
      <c r="D4" s="14" t="s">
        <v>235</v>
      </c>
      <c r="E4" s="14" t="s">
        <v>236</v>
      </c>
    </row>
    <row r="5" ht="22.7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"/>
  <sheetViews>
    <sheetView tabSelected="1" workbookViewId="0">
      <selection activeCell="E10" sqref="E10"/>
    </sheetView>
  </sheetViews>
  <sheetFormatPr defaultColWidth="9" defaultRowHeight="13.5" outlineLevelCol="1"/>
  <cols>
    <col min="1" max="1" width="34.0916666666667" customWidth="1"/>
    <col min="2" max="2" width="45.95" customWidth="1"/>
  </cols>
  <sheetData>
    <row r="1" ht="59" customHeight="1" spans="1:2">
      <c r="A1" s="1" t="s">
        <v>237</v>
      </c>
      <c r="B1" s="1"/>
    </row>
    <row r="2" spans="1:2">
      <c r="A2" s="2" t="s">
        <v>238</v>
      </c>
      <c r="B2" s="2"/>
    </row>
    <row r="3" spans="1:2">
      <c r="A3" s="3" t="s">
        <v>35</v>
      </c>
      <c r="B3" s="4" t="s">
        <v>36</v>
      </c>
    </row>
    <row r="4" spans="1:2">
      <c r="A4" s="3"/>
      <c r="B4" s="4"/>
    </row>
    <row r="5" ht="25" customHeight="1" spans="1:2">
      <c r="A5" s="5" t="s">
        <v>239</v>
      </c>
      <c r="B5" s="4">
        <v>1</v>
      </c>
    </row>
    <row r="6" ht="25" customHeight="1" spans="1:2">
      <c r="A6" s="6" t="s">
        <v>240</v>
      </c>
      <c r="B6" s="7"/>
    </row>
    <row r="7" ht="25" customHeight="1" spans="1:2">
      <c r="A7" s="8" t="s">
        <v>241</v>
      </c>
      <c r="B7" s="7"/>
    </row>
    <row r="8" ht="25" customHeight="1" spans="1:2">
      <c r="A8" s="8"/>
      <c r="B8" s="7"/>
    </row>
    <row r="9" ht="25" customHeight="1" spans="1:2">
      <c r="A9" s="8"/>
      <c r="B9" s="7"/>
    </row>
    <row r="10" ht="25" customHeight="1" spans="1:2">
      <c r="A10" s="8"/>
      <c r="B10" s="7"/>
    </row>
    <row r="11" ht="25" customHeight="1" spans="1:2">
      <c r="A11" s="8"/>
      <c r="B11" s="7"/>
    </row>
    <row r="12" ht="25" customHeight="1" spans="1:2">
      <c r="A12" s="8"/>
      <c r="B12" s="7"/>
    </row>
    <row r="13" ht="25" customHeight="1" spans="1:2">
      <c r="A13" s="8"/>
      <c r="B13" s="7"/>
    </row>
    <row r="14" ht="25" customHeight="1" spans="1:2">
      <c r="A14" s="8"/>
      <c r="B14" s="7"/>
    </row>
    <row r="15" ht="25" customHeight="1" spans="1:2">
      <c r="A15" s="8"/>
      <c r="B15" s="7"/>
    </row>
    <row r="16" customFormat="1" spans="1:1">
      <c r="A16" s="9" t="s">
        <v>242</v>
      </c>
    </row>
  </sheetData>
  <mergeCells count="4">
    <mergeCell ref="A1:B1"/>
    <mergeCell ref="A2:B2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workbookViewId="0">
      <selection activeCell="B10" sqref="B10"/>
    </sheetView>
  </sheetViews>
  <sheetFormatPr defaultColWidth="10" defaultRowHeight="13.5" outlineLevelCol="2"/>
  <cols>
    <col min="1" max="1" width="5" customWidth="1"/>
    <col min="2" max="2" width="56.375" customWidth="1"/>
    <col min="3" max="3" width="40.125" customWidth="1"/>
  </cols>
  <sheetData>
    <row r="1" ht="35.45" customHeight="1" spans="1:2">
      <c r="A1" s="10"/>
      <c r="B1" s="10"/>
    </row>
    <row r="2" ht="39.2" customHeight="1" spans="1:3">
      <c r="A2" s="10"/>
      <c r="B2" s="135" t="s">
        <v>10</v>
      </c>
      <c r="C2" s="135"/>
    </row>
    <row r="3" ht="29.45" customHeight="1" spans="1:3">
      <c r="A3" s="136"/>
      <c r="B3" s="137" t="s">
        <v>11</v>
      </c>
      <c r="C3" s="137" t="s">
        <v>12</v>
      </c>
    </row>
    <row r="4" ht="28.5" customHeight="1" spans="1:3">
      <c r="A4" s="129"/>
      <c r="B4" s="138" t="s">
        <v>13</v>
      </c>
      <c r="C4" s="49" t="s">
        <v>14</v>
      </c>
    </row>
    <row r="5" ht="28.5" customHeight="1" spans="1:3">
      <c r="A5" s="129"/>
      <c r="B5" s="138" t="s">
        <v>15</v>
      </c>
      <c r="C5" s="49" t="s">
        <v>16</v>
      </c>
    </row>
    <row r="6" ht="28.5" customHeight="1" spans="1:3">
      <c r="A6" s="129"/>
      <c r="B6" s="138" t="s">
        <v>17</v>
      </c>
      <c r="C6" s="49" t="s">
        <v>18</v>
      </c>
    </row>
    <row r="7" ht="28.5" customHeight="1" spans="1:3">
      <c r="A7" s="129"/>
      <c r="B7" s="138" t="s">
        <v>19</v>
      </c>
      <c r="C7" s="49"/>
    </row>
    <row r="8" ht="28.5" customHeight="1" spans="1:3">
      <c r="A8" s="129"/>
      <c r="B8" s="138" t="s">
        <v>20</v>
      </c>
      <c r="C8" s="49" t="s">
        <v>21</v>
      </c>
    </row>
    <row r="9" ht="28.5" customHeight="1" spans="1:3">
      <c r="A9" s="129"/>
      <c r="B9" s="138" t="s">
        <v>22</v>
      </c>
      <c r="C9" s="49" t="s">
        <v>23</v>
      </c>
    </row>
    <row r="10" ht="28.5" customHeight="1" spans="1:3">
      <c r="A10" s="129"/>
      <c r="B10" s="138" t="s">
        <v>24</v>
      </c>
      <c r="C10" s="49" t="s">
        <v>25</v>
      </c>
    </row>
    <row r="11" ht="28.5" customHeight="1" spans="1:3">
      <c r="A11" s="129"/>
      <c r="B11" s="138" t="s">
        <v>26</v>
      </c>
      <c r="C11" s="49" t="s">
        <v>27</v>
      </c>
    </row>
    <row r="12" ht="28.5" customHeight="1" spans="1:3">
      <c r="A12" s="129"/>
      <c r="B12" s="138" t="s">
        <v>28</v>
      </c>
      <c r="C12" s="49"/>
    </row>
    <row r="13" ht="28.5" customHeight="1" spans="1:3">
      <c r="A13" s="10"/>
      <c r="B13" s="138" t="s">
        <v>29</v>
      </c>
      <c r="C13" s="49"/>
    </row>
    <row r="14" ht="28.5" customHeight="1" spans="1:3">
      <c r="A14" s="10"/>
      <c r="B14" s="138" t="s">
        <v>30</v>
      </c>
      <c r="C14" s="49" t="s">
        <v>14</v>
      </c>
    </row>
  </sheetData>
  <mergeCells count="1">
    <mergeCell ref="B2:C2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2" workbookViewId="0">
      <selection activeCell="G6" sqref="G6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</cols>
  <sheetData>
    <row r="1" ht="14.25" customHeight="1" spans="1:4">
      <c r="A1" s="10"/>
      <c r="B1" s="10"/>
      <c r="C1" s="10"/>
      <c r="D1" s="10"/>
    </row>
    <row r="2" ht="39.95" customHeight="1" spans="1:4">
      <c r="A2" s="11" t="s">
        <v>31</v>
      </c>
      <c r="B2" s="11"/>
      <c r="C2" s="11"/>
      <c r="D2" s="11"/>
    </row>
    <row r="3" ht="22.7" customHeight="1" spans="1:4">
      <c r="A3" s="129"/>
      <c r="B3" s="129"/>
      <c r="C3" s="129"/>
      <c r="D3" s="130" t="s">
        <v>32</v>
      </c>
    </row>
    <row r="4" ht="22.7" customHeight="1" spans="1:4">
      <c r="A4" s="88" t="s">
        <v>33</v>
      </c>
      <c r="B4" s="88"/>
      <c r="C4" s="88" t="s">
        <v>34</v>
      </c>
      <c r="D4" s="88"/>
    </row>
    <row r="5" ht="22.7" customHeight="1" spans="1:4">
      <c r="A5" s="88" t="s">
        <v>35</v>
      </c>
      <c r="B5" s="88" t="s">
        <v>36</v>
      </c>
      <c r="C5" s="88" t="s">
        <v>35</v>
      </c>
      <c r="D5" s="88" t="s">
        <v>36</v>
      </c>
    </row>
    <row r="6" ht="22.7" customHeight="1" spans="1:4">
      <c r="A6" s="131" t="s">
        <v>37</v>
      </c>
      <c r="B6" s="95">
        <f>表2!B5</f>
        <v>1151142.65</v>
      </c>
      <c r="C6" s="131" t="s">
        <v>38</v>
      </c>
      <c r="D6" s="95"/>
    </row>
    <row r="7" ht="22.7" customHeight="1" spans="1:4">
      <c r="A7" s="131" t="s">
        <v>39</v>
      </c>
      <c r="B7" s="95"/>
      <c r="C7" s="131" t="s">
        <v>40</v>
      </c>
      <c r="D7" s="97"/>
    </row>
    <row r="8" ht="22.7" customHeight="1" spans="1:4">
      <c r="A8" s="131" t="s">
        <v>41</v>
      </c>
      <c r="B8" s="95"/>
      <c r="C8" s="131" t="s">
        <v>42</v>
      </c>
      <c r="D8" s="97"/>
    </row>
    <row r="9" ht="22.7" customHeight="1" spans="1:4">
      <c r="A9" s="131" t="s">
        <v>43</v>
      </c>
      <c r="B9" s="95"/>
      <c r="C9" s="131" t="s">
        <v>44</v>
      </c>
      <c r="D9" s="97"/>
    </row>
    <row r="10" ht="22.7" customHeight="1" spans="1:4">
      <c r="A10" s="131" t="s">
        <v>45</v>
      </c>
      <c r="B10" s="95">
        <f>表2!B11</f>
        <v>4435100.8</v>
      </c>
      <c r="C10" s="131" t="s">
        <v>46</v>
      </c>
      <c r="D10" s="97"/>
    </row>
    <row r="11" ht="22.7" customHeight="1" spans="1:4">
      <c r="A11" s="131" t="s">
        <v>47</v>
      </c>
      <c r="B11" s="95"/>
      <c r="C11" s="131" t="s">
        <v>48</v>
      </c>
      <c r="D11" s="97"/>
    </row>
    <row r="12" ht="22.7" customHeight="1" spans="1:4">
      <c r="A12" s="131" t="s">
        <v>49</v>
      </c>
      <c r="B12" s="95"/>
      <c r="C12" s="131" t="s">
        <v>50</v>
      </c>
      <c r="D12" s="97"/>
    </row>
    <row r="13" ht="22.7" customHeight="1" spans="1:4">
      <c r="A13" s="131" t="s">
        <v>51</v>
      </c>
      <c r="B13" s="95"/>
      <c r="C13" s="131" t="s">
        <v>52</v>
      </c>
      <c r="D13" s="97">
        <v>174936.81</v>
      </c>
    </row>
    <row r="14" ht="22.7" customHeight="1" spans="1:4">
      <c r="A14" s="131" t="s">
        <v>53</v>
      </c>
      <c r="B14" s="95"/>
      <c r="C14" s="131" t="s">
        <v>54</v>
      </c>
      <c r="D14" s="97"/>
    </row>
    <row r="15" ht="22.7" customHeight="1" spans="1:4">
      <c r="A15" s="131"/>
      <c r="B15" s="132"/>
      <c r="C15" s="131" t="s">
        <v>55</v>
      </c>
      <c r="D15" s="97">
        <v>5411306.64</v>
      </c>
    </row>
    <row r="16" ht="22.7" customHeight="1" spans="1:4">
      <c r="A16" s="131"/>
      <c r="B16" s="132"/>
      <c r="C16" s="131" t="s">
        <v>56</v>
      </c>
      <c r="D16" s="97"/>
    </row>
    <row r="17" ht="22.7" customHeight="1" spans="1:4">
      <c r="A17" s="131"/>
      <c r="B17" s="132"/>
      <c r="C17" s="131" t="s">
        <v>57</v>
      </c>
      <c r="D17" s="97"/>
    </row>
    <row r="18" ht="22.7" customHeight="1" spans="1:4">
      <c r="A18" s="131"/>
      <c r="B18" s="132"/>
      <c r="C18" s="131" t="s">
        <v>58</v>
      </c>
      <c r="D18" s="97"/>
    </row>
    <row r="19" ht="22.7" customHeight="1" spans="1:4">
      <c r="A19" s="131"/>
      <c r="B19" s="132"/>
      <c r="C19" s="131" t="s">
        <v>59</v>
      </c>
      <c r="D19" s="97"/>
    </row>
    <row r="20" ht="22.7" customHeight="1" spans="1:4">
      <c r="A20" s="133"/>
      <c r="B20" s="134"/>
      <c r="C20" s="131" t="s">
        <v>60</v>
      </c>
      <c r="D20" s="97"/>
    </row>
    <row r="21" ht="22.7" customHeight="1" spans="1:4">
      <c r="A21" s="133"/>
      <c r="B21" s="134"/>
      <c r="C21" s="131" t="s">
        <v>61</v>
      </c>
      <c r="D21" s="97"/>
    </row>
    <row r="22" ht="22.7" customHeight="1" spans="1:4">
      <c r="A22" s="133"/>
      <c r="B22" s="134"/>
      <c r="C22" s="131" t="s">
        <v>62</v>
      </c>
      <c r="D22" s="97"/>
    </row>
    <row r="23" ht="22.7" customHeight="1" spans="1:4">
      <c r="A23" s="133"/>
      <c r="B23" s="134"/>
      <c r="C23" s="131" t="s">
        <v>63</v>
      </c>
      <c r="D23" s="97"/>
    </row>
    <row r="24" ht="22.7" customHeight="1" spans="1:4">
      <c r="A24" s="133"/>
      <c r="B24" s="134"/>
      <c r="C24" s="131" t="s">
        <v>64</v>
      </c>
      <c r="D24" s="97"/>
    </row>
    <row r="25" ht="22.7" customHeight="1" spans="1:4">
      <c r="A25" s="131"/>
      <c r="B25" s="132"/>
      <c r="C25" s="131" t="s">
        <v>65</v>
      </c>
      <c r="D25" s="97"/>
    </row>
    <row r="26" ht="22.7" customHeight="1" spans="1:4">
      <c r="A26" s="131"/>
      <c r="B26" s="132"/>
      <c r="C26" s="131" t="s">
        <v>66</v>
      </c>
      <c r="D26" s="97"/>
    </row>
    <row r="27" ht="22.7" customHeight="1" spans="1:4">
      <c r="A27" s="131"/>
      <c r="B27" s="132"/>
      <c r="C27" s="131" t="s">
        <v>67</v>
      </c>
      <c r="D27" s="97"/>
    </row>
    <row r="28" ht="22.7" customHeight="1" spans="1:4">
      <c r="A28" s="133"/>
      <c r="B28" s="134"/>
      <c r="C28" s="131" t="s">
        <v>68</v>
      </c>
      <c r="D28" s="97"/>
    </row>
    <row r="29" ht="22.7" customHeight="1" spans="1:4">
      <c r="A29" s="133"/>
      <c r="B29" s="134"/>
      <c r="C29" s="131" t="s">
        <v>69</v>
      </c>
      <c r="D29" s="97"/>
    </row>
    <row r="30" ht="22.7" customHeight="1" spans="1:4">
      <c r="A30" s="133"/>
      <c r="B30" s="134"/>
      <c r="C30" s="131" t="s">
        <v>70</v>
      </c>
      <c r="D30" s="97"/>
    </row>
    <row r="31" ht="22.7" customHeight="1" spans="1:4">
      <c r="A31" s="133"/>
      <c r="B31" s="134"/>
      <c r="C31" s="131" t="s">
        <v>71</v>
      </c>
      <c r="D31" s="97"/>
    </row>
    <row r="32" ht="22.7" customHeight="1" spans="1:4">
      <c r="A32" s="133"/>
      <c r="B32" s="134"/>
      <c r="C32" s="131" t="s">
        <v>72</v>
      </c>
      <c r="D32" s="97"/>
    </row>
    <row r="33" ht="22.7" customHeight="1" spans="1:4">
      <c r="A33" s="131"/>
      <c r="B33" s="131"/>
      <c r="C33" s="131" t="s">
        <v>73</v>
      </c>
      <c r="D33" s="97"/>
    </row>
    <row r="34" ht="22.7" customHeight="1" spans="1:4">
      <c r="A34" s="131"/>
      <c r="B34" s="131"/>
      <c r="C34" s="131" t="s">
        <v>74</v>
      </c>
      <c r="D34" s="97"/>
    </row>
    <row r="35" ht="22.7" customHeight="1" spans="1:4">
      <c r="A35" s="131"/>
      <c r="B35" s="131"/>
      <c r="C35" s="131" t="s">
        <v>75</v>
      </c>
      <c r="D35" s="97"/>
    </row>
    <row r="36" ht="22.7" customHeight="1" spans="1:4">
      <c r="A36" s="131"/>
      <c r="B36" s="131"/>
      <c r="C36" s="131"/>
      <c r="D36" s="131"/>
    </row>
    <row r="37" ht="22.7" customHeight="1" spans="1:4">
      <c r="A37" s="131"/>
      <c r="B37" s="131"/>
      <c r="C37" s="131"/>
      <c r="D37" s="131"/>
    </row>
    <row r="38" ht="22.7" customHeight="1" spans="1:4">
      <c r="A38" s="131"/>
      <c r="B38" s="131"/>
      <c r="C38" s="131"/>
      <c r="D38" s="131"/>
    </row>
    <row r="39" ht="22.7" customHeight="1" spans="1:4">
      <c r="A39" s="133" t="s">
        <v>76</v>
      </c>
      <c r="B39" s="134">
        <f>SUM(B6:B14)</f>
        <v>5586243.45</v>
      </c>
      <c r="C39" s="133" t="s">
        <v>77</v>
      </c>
      <c r="D39" s="134">
        <f>SUM(D6:D38)</f>
        <v>5586243.45</v>
      </c>
    </row>
    <row r="40" ht="22.7" customHeight="1" spans="1:4">
      <c r="A40" s="133" t="s">
        <v>78</v>
      </c>
      <c r="B40" s="134"/>
      <c r="C40" s="133" t="s">
        <v>79</v>
      </c>
      <c r="D40" s="134"/>
    </row>
    <row r="41" ht="22.7" customHeight="1" spans="1:4">
      <c r="A41" s="131"/>
      <c r="B41" s="132"/>
      <c r="C41" s="131"/>
      <c r="D41" s="132"/>
    </row>
    <row r="42" ht="22.7" customHeight="1" spans="1:4">
      <c r="A42" s="133" t="s">
        <v>80</v>
      </c>
      <c r="B42" s="134">
        <f>B39+B40</f>
        <v>5586243.45</v>
      </c>
      <c r="C42" s="133" t="s">
        <v>81</v>
      </c>
      <c r="D42" s="134">
        <f>D39+D40</f>
        <v>5586243.45</v>
      </c>
    </row>
  </sheetData>
  <mergeCells count="4">
    <mergeCell ref="A2:D2"/>
    <mergeCell ref="A3:C3"/>
    <mergeCell ref="A4:B4"/>
    <mergeCell ref="C4:D4"/>
  </mergeCells>
  <pageMargins left="0.357638888888889" right="0.161111111111111" top="0" bottom="0" header="0" footer="0"/>
  <pageSetup paperSize="9" scale="84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9"/>
  <sheetViews>
    <sheetView showZeros="0" topLeftCell="A5" workbookViewId="0">
      <selection activeCell="F21" sqref="F21"/>
    </sheetView>
  </sheetViews>
  <sheetFormatPr defaultColWidth="7.875" defaultRowHeight="12.75" customHeight="1" outlineLevelCol="1"/>
  <cols>
    <col min="1" max="1" width="39.5" style="17" customWidth="1"/>
    <col min="2" max="2" width="35.625" style="17" customWidth="1"/>
    <col min="3" max="3" width="27.375" style="17" customWidth="1"/>
    <col min="4" max="16384" width="7.875" style="18"/>
  </cols>
  <sheetData>
    <row r="1" ht="24.75" customHeight="1" spans="1:1">
      <c r="A1" s="26"/>
    </row>
    <row r="2" ht="24.75" customHeight="1" spans="1:2">
      <c r="A2" s="20" t="s">
        <v>82</v>
      </c>
      <c r="B2" s="20"/>
    </row>
    <row r="3" ht="24.75" customHeight="1" spans="1:2">
      <c r="A3" s="121"/>
      <c r="B3" s="21" t="s">
        <v>32</v>
      </c>
    </row>
    <row r="4" ht="24" customHeight="1" spans="1:2">
      <c r="A4" s="30" t="s">
        <v>35</v>
      </c>
      <c r="B4" s="30" t="s">
        <v>36</v>
      </c>
    </row>
    <row r="5" ht="24.95" customHeight="1" spans="1:2">
      <c r="A5" s="122" t="s">
        <v>83</v>
      </c>
      <c r="B5" s="123">
        <f>B6+B7</f>
        <v>1151142.65</v>
      </c>
    </row>
    <row r="6" ht="24.95" customHeight="1" spans="1:2">
      <c r="A6" s="122" t="s">
        <v>84</v>
      </c>
      <c r="B6" s="95">
        <v>1151142.65</v>
      </c>
    </row>
    <row r="7" ht="24.95" customHeight="1" spans="1:2">
      <c r="A7" s="122" t="s">
        <v>85</v>
      </c>
      <c r="B7" s="124"/>
    </row>
    <row r="8" ht="24.95" customHeight="1" spans="1:2">
      <c r="A8" s="122" t="s">
        <v>86</v>
      </c>
      <c r="B8" s="124">
        <f>B9+B10</f>
        <v>0</v>
      </c>
    </row>
    <row r="9" ht="24.95" customHeight="1" spans="1:2">
      <c r="A9" s="122" t="s">
        <v>87</v>
      </c>
      <c r="B9" s="124"/>
    </row>
    <row r="10" ht="24.95" customHeight="1" spans="1:2">
      <c r="A10" s="122" t="s">
        <v>88</v>
      </c>
      <c r="B10" s="124"/>
    </row>
    <row r="11" ht="24.95" customHeight="1" spans="1:2">
      <c r="A11" s="122" t="s">
        <v>89</v>
      </c>
      <c r="B11" s="124">
        <f>SUM(B12:B14)</f>
        <v>4435100.8</v>
      </c>
    </row>
    <row r="12" ht="24.95" customHeight="1" spans="1:2">
      <c r="A12" s="122" t="s">
        <v>90</v>
      </c>
      <c r="B12" s="124"/>
    </row>
    <row r="13" ht="24.95" customHeight="1" spans="1:2">
      <c r="A13" s="122" t="s">
        <v>91</v>
      </c>
      <c r="B13" s="125">
        <v>4435100.8</v>
      </c>
    </row>
    <row r="14" ht="24.95" customHeight="1" spans="1:2">
      <c r="A14" s="122" t="s">
        <v>92</v>
      </c>
      <c r="B14" s="124"/>
    </row>
    <row r="15" ht="24.95" customHeight="1" spans="1:2">
      <c r="A15" s="122" t="s">
        <v>93</v>
      </c>
      <c r="B15" s="124"/>
    </row>
    <row r="16" ht="24.95" customHeight="1" spans="1:2">
      <c r="A16" s="122" t="s">
        <v>94</v>
      </c>
      <c r="B16" s="124"/>
    </row>
    <row r="17" ht="24.95" customHeight="1" spans="1:2">
      <c r="A17" s="122" t="s">
        <v>95</v>
      </c>
      <c r="B17" s="124"/>
    </row>
    <row r="18" ht="24.95" customHeight="1" spans="1:2">
      <c r="A18" s="122" t="s">
        <v>96</v>
      </c>
      <c r="B18" s="124"/>
    </row>
    <row r="19" ht="24.95" customHeight="1" spans="1:2">
      <c r="A19" s="122" t="s">
        <v>97</v>
      </c>
      <c r="B19" s="123">
        <f>B20+B23+B26+B27</f>
        <v>0</v>
      </c>
    </row>
    <row r="20" ht="24.95" customHeight="1" spans="1:2">
      <c r="A20" s="122" t="s">
        <v>98</v>
      </c>
      <c r="B20" s="123">
        <f>B21+B22</f>
        <v>0</v>
      </c>
    </row>
    <row r="21" ht="24.95" customHeight="1" spans="1:2">
      <c r="A21" s="122" t="s">
        <v>99</v>
      </c>
      <c r="B21" s="123"/>
    </row>
    <row r="22" ht="24.95" customHeight="1" spans="1:2">
      <c r="A22" s="122" t="s">
        <v>100</v>
      </c>
      <c r="B22" s="123"/>
    </row>
    <row r="23" ht="24.95" customHeight="1" spans="1:2">
      <c r="A23" s="122" t="s">
        <v>101</v>
      </c>
      <c r="B23" s="123">
        <f>B24+B25</f>
        <v>0</v>
      </c>
    </row>
    <row r="24" ht="24.95" customHeight="1" spans="1:2">
      <c r="A24" s="122" t="s">
        <v>102</v>
      </c>
      <c r="B24" s="123"/>
    </row>
    <row r="25" ht="24.95" customHeight="1" spans="1:2">
      <c r="A25" s="122" t="s">
        <v>103</v>
      </c>
      <c r="B25" s="123"/>
    </row>
    <row r="26" ht="24.95" customHeight="1" spans="1:2">
      <c r="A26" s="122" t="s">
        <v>104</v>
      </c>
      <c r="B26" s="123"/>
    </row>
    <row r="27" ht="24.95" customHeight="1" spans="1:2">
      <c r="A27" s="122" t="s">
        <v>105</v>
      </c>
      <c r="B27" s="123"/>
    </row>
    <row r="28" ht="24.95" customHeight="1" spans="1:2">
      <c r="A28" s="126"/>
      <c r="B28" s="123"/>
    </row>
    <row r="29" ht="24.95" customHeight="1" spans="1:2">
      <c r="A29" s="127" t="s">
        <v>106</v>
      </c>
      <c r="B29" s="128">
        <f>B5+B8+B11+B15+B16+B17+B18+B19</f>
        <v>5586243.45</v>
      </c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91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A2" workbookViewId="0">
      <selection activeCell="J7" sqref="J7"/>
    </sheetView>
  </sheetViews>
  <sheetFormatPr defaultColWidth="9" defaultRowHeight="13.5" outlineLevelCol="7"/>
  <cols>
    <col min="1" max="1" width="9.125" customWidth="1"/>
    <col min="2" max="2" width="27.25" customWidth="1"/>
    <col min="3" max="3" width="15.125" customWidth="1"/>
    <col min="4" max="4" width="13.75" style="100" customWidth="1"/>
    <col min="5" max="5" width="13.25" customWidth="1"/>
    <col min="6" max="6" width="12.625" customWidth="1"/>
    <col min="8" max="8" width="12.375" customWidth="1"/>
    <col min="9" max="9" width="10.375"/>
    <col min="12" max="13" width="10.375"/>
  </cols>
  <sheetData>
    <row r="1" customFormat="1" ht="32.1" customHeight="1" spans="1:6">
      <c r="A1" s="10"/>
      <c r="B1" s="10"/>
      <c r="C1" s="10"/>
      <c r="D1" s="101"/>
      <c r="E1" s="10"/>
      <c r="F1" s="10"/>
    </row>
    <row r="2" customFormat="1" ht="51.95" customHeight="1" spans="1:6">
      <c r="A2" s="11" t="s">
        <v>107</v>
      </c>
      <c r="B2" s="11"/>
      <c r="C2" s="11"/>
      <c r="D2" s="102"/>
      <c r="E2" s="11"/>
      <c r="F2" s="11"/>
    </row>
    <row r="3" customFormat="1" ht="22.7" customHeight="1" spans="1:6">
      <c r="A3" s="12"/>
      <c r="B3" s="12"/>
      <c r="C3" s="12"/>
      <c r="D3" s="103"/>
      <c r="E3" s="12"/>
      <c r="F3" s="12" t="s">
        <v>32</v>
      </c>
    </row>
    <row r="4" customFormat="1" ht="22.7" customHeight="1" spans="1:6">
      <c r="A4" s="54" t="s">
        <v>108</v>
      </c>
      <c r="B4" s="54" t="s">
        <v>109</v>
      </c>
      <c r="C4" s="104" t="s">
        <v>110</v>
      </c>
      <c r="D4" s="105" t="s">
        <v>111</v>
      </c>
      <c r="E4" s="104" t="s">
        <v>112</v>
      </c>
      <c r="F4" s="104" t="s">
        <v>113</v>
      </c>
    </row>
    <row r="5" customFormat="1" ht="22.7" customHeight="1" spans="1:6">
      <c r="A5" s="54" t="s">
        <v>114</v>
      </c>
      <c r="B5" s="106"/>
      <c r="C5" s="107">
        <v>5586243.45</v>
      </c>
      <c r="D5" s="108">
        <v>5586243.45</v>
      </c>
      <c r="E5" s="58"/>
      <c r="F5" s="58"/>
    </row>
    <row r="6" customFormat="1" ht="24" customHeight="1" spans="1:6">
      <c r="A6" s="76" t="s">
        <v>115</v>
      </c>
      <c r="B6" s="82" t="s">
        <v>116</v>
      </c>
      <c r="C6" s="107">
        <v>174936.81</v>
      </c>
      <c r="D6" s="109">
        <v>174936.81</v>
      </c>
      <c r="E6" s="58"/>
      <c r="F6" s="58"/>
    </row>
    <row r="7" customFormat="1" ht="24" customHeight="1" spans="1:6">
      <c r="A7" s="76" t="s">
        <v>117</v>
      </c>
      <c r="B7" s="82" t="s">
        <v>118</v>
      </c>
      <c r="C7" s="107">
        <v>145374.86</v>
      </c>
      <c r="D7" s="109">
        <v>145374.86</v>
      </c>
      <c r="E7" s="58"/>
      <c r="F7" s="58"/>
    </row>
    <row r="8" ht="24" customHeight="1" spans="1:8">
      <c r="A8" s="24" t="s">
        <v>119</v>
      </c>
      <c r="B8" s="61" t="s">
        <v>120</v>
      </c>
      <c r="C8" s="107">
        <v>10500</v>
      </c>
      <c r="D8" s="24">
        <v>10500</v>
      </c>
      <c r="E8" s="110"/>
      <c r="F8" s="110"/>
      <c r="G8" s="111"/>
      <c r="H8" s="111"/>
    </row>
    <row r="9" customFormat="1" ht="24" customHeight="1" spans="1:6">
      <c r="A9" s="24" t="s">
        <v>121</v>
      </c>
      <c r="B9" s="61" t="s">
        <v>122</v>
      </c>
      <c r="C9" s="107">
        <v>134874.86</v>
      </c>
      <c r="D9" s="24">
        <v>134874.86</v>
      </c>
      <c r="E9" s="112"/>
      <c r="F9" s="112"/>
    </row>
    <row r="10" customFormat="1" ht="24" customHeight="1" spans="1:6">
      <c r="A10" s="76" t="s">
        <v>123</v>
      </c>
      <c r="B10" s="82" t="s">
        <v>124</v>
      </c>
      <c r="C10" s="107">
        <v>22200</v>
      </c>
      <c r="D10" s="109">
        <v>22200</v>
      </c>
      <c r="E10" s="112"/>
      <c r="F10" s="112"/>
    </row>
    <row r="11" customFormat="1" ht="24" customHeight="1" spans="1:6">
      <c r="A11" s="24" t="s">
        <v>125</v>
      </c>
      <c r="B11" s="61" t="s">
        <v>126</v>
      </c>
      <c r="C11" s="107">
        <v>22200</v>
      </c>
      <c r="D11" s="24">
        <v>22200</v>
      </c>
      <c r="E11" s="112"/>
      <c r="F11" s="112"/>
    </row>
    <row r="12" customFormat="1" ht="23.1" customHeight="1" spans="1:6">
      <c r="A12" s="76" t="s">
        <v>127</v>
      </c>
      <c r="B12" s="82" t="s">
        <v>128</v>
      </c>
      <c r="C12" s="107">
        <v>7361.95</v>
      </c>
      <c r="D12" s="82">
        <v>7361.95</v>
      </c>
      <c r="E12" s="43"/>
      <c r="F12" s="43"/>
    </row>
    <row r="13" customFormat="1" ht="23.1" customHeight="1" spans="1:6">
      <c r="A13" s="24" t="s">
        <v>129</v>
      </c>
      <c r="B13" s="61" t="s">
        <v>128</v>
      </c>
      <c r="C13" s="107">
        <v>7361.95</v>
      </c>
      <c r="D13" s="61">
        <v>7361.95</v>
      </c>
      <c r="E13" s="43"/>
      <c r="F13" s="43"/>
    </row>
    <row r="14" customFormat="1" ht="23.1" customHeight="1" spans="1:6">
      <c r="A14" s="76" t="s">
        <v>130</v>
      </c>
      <c r="B14" s="36" t="s">
        <v>131</v>
      </c>
      <c r="C14" s="107">
        <v>5411306.64</v>
      </c>
      <c r="D14" s="109">
        <v>5411306.64</v>
      </c>
      <c r="E14" s="43"/>
      <c r="F14" s="43"/>
    </row>
    <row r="15" customFormat="1" ht="23.1" customHeight="1" spans="1:6">
      <c r="A15" s="84">
        <v>21003</v>
      </c>
      <c r="B15" s="113" t="s">
        <v>132</v>
      </c>
      <c r="C15" s="107">
        <v>5344207.89</v>
      </c>
      <c r="D15" s="109">
        <v>5344207.89</v>
      </c>
      <c r="E15" s="43"/>
      <c r="F15" s="43"/>
    </row>
    <row r="16" customFormat="1" ht="23.1" customHeight="1" spans="1:6">
      <c r="A16" s="85">
        <v>2100302</v>
      </c>
      <c r="B16" s="114" t="s">
        <v>133</v>
      </c>
      <c r="C16" s="107">
        <v>5344207.89</v>
      </c>
      <c r="D16" s="115">
        <v>5344207.89</v>
      </c>
      <c r="E16" s="61"/>
      <c r="F16" s="43"/>
    </row>
    <row r="17" customFormat="1" ht="23.1" customHeight="1" spans="1:6">
      <c r="A17" s="84">
        <v>21011</v>
      </c>
      <c r="B17" s="113" t="s">
        <v>134</v>
      </c>
      <c r="C17" s="107">
        <v>67098.75</v>
      </c>
      <c r="D17" s="109">
        <v>67098.75</v>
      </c>
      <c r="E17" s="43"/>
      <c r="F17" s="43"/>
    </row>
    <row r="18" customFormat="1" ht="23.1" customHeight="1" spans="1:6">
      <c r="A18" s="116">
        <v>2101102</v>
      </c>
      <c r="B18" s="117" t="s">
        <v>135</v>
      </c>
      <c r="C18" s="118">
        <v>67098.75</v>
      </c>
      <c r="D18" s="119">
        <v>67098.75</v>
      </c>
      <c r="E18" s="43"/>
      <c r="F18" s="43"/>
    </row>
    <row r="19" customFormat="1" ht="23.1" customHeight="1" spans="1:6">
      <c r="A19" s="43"/>
      <c r="B19" s="43"/>
      <c r="C19" s="43"/>
      <c r="D19" s="43"/>
      <c r="E19" s="43"/>
      <c r="F19" s="43"/>
    </row>
    <row r="20" customFormat="1" ht="23.1" customHeight="1" spans="1:6">
      <c r="A20" s="43"/>
      <c r="B20" s="43"/>
      <c r="C20" s="43"/>
      <c r="D20" s="43"/>
      <c r="E20" s="43"/>
      <c r="F20" s="43"/>
    </row>
    <row r="21" customFormat="1" ht="23.1" customHeight="1" spans="1:6">
      <c r="A21" s="43"/>
      <c r="B21" s="43"/>
      <c r="C21" s="43"/>
      <c r="D21" s="43"/>
      <c r="E21" s="43"/>
      <c r="F21" s="43"/>
    </row>
    <row r="22" customFormat="1" ht="23.1" customHeight="1" spans="1:6">
      <c r="A22" s="43"/>
      <c r="B22" s="43"/>
      <c r="C22" s="43"/>
      <c r="D22" s="43"/>
      <c r="E22" s="43"/>
      <c r="F22" s="43"/>
    </row>
    <row r="23" customFormat="1" ht="23.1" customHeight="1" spans="1:6">
      <c r="A23" s="43"/>
      <c r="B23" s="43"/>
      <c r="C23" s="43"/>
      <c r="D23" s="43"/>
      <c r="E23" s="43"/>
      <c r="F23" s="43"/>
    </row>
    <row r="24" customFormat="1" ht="23.1" customHeight="1" spans="1:6">
      <c r="A24" s="43"/>
      <c r="B24" s="43"/>
      <c r="C24" s="43"/>
      <c r="D24" s="120"/>
      <c r="E24" s="43"/>
      <c r="F24" s="43"/>
    </row>
    <row r="25" customFormat="1" ht="23.1" customHeight="1" spans="1:6">
      <c r="A25" s="43"/>
      <c r="B25" s="43"/>
      <c r="C25" s="43"/>
      <c r="D25" s="120"/>
      <c r="E25" s="43"/>
      <c r="F25" s="43"/>
    </row>
    <row r="26" customFormat="1" ht="23.1" customHeight="1" spans="1:6">
      <c r="A26" s="43"/>
      <c r="B26" s="43"/>
      <c r="C26" s="43"/>
      <c r="D26" s="120"/>
      <c r="E26" s="43"/>
      <c r="F26" s="43"/>
    </row>
    <row r="27" customFormat="1" ht="23.1" customHeight="1" spans="1:6">
      <c r="A27" s="43"/>
      <c r="B27" s="43"/>
      <c r="C27" s="43"/>
      <c r="D27" s="120"/>
      <c r="E27" s="43"/>
      <c r="F27" s="43"/>
    </row>
    <row r="28" customFormat="1" ht="23.1" customHeight="1" spans="1:6">
      <c r="A28" s="43"/>
      <c r="B28" s="43"/>
      <c r="C28" s="43"/>
      <c r="D28" s="120"/>
      <c r="E28" s="43"/>
      <c r="F28" s="43"/>
    </row>
    <row r="29" customFormat="1" ht="23.1" customHeight="1" spans="1:6">
      <c r="A29" s="43"/>
      <c r="B29" s="43"/>
      <c r="C29" s="43"/>
      <c r="D29" s="120"/>
      <c r="E29" s="43"/>
      <c r="F29" s="43"/>
    </row>
    <row r="30" customFormat="1" ht="23.1" customHeight="1" spans="1:6">
      <c r="A30" s="43"/>
      <c r="B30" s="43"/>
      <c r="C30" s="43"/>
      <c r="D30" s="120"/>
      <c r="E30" s="43"/>
      <c r="F30" s="43"/>
    </row>
  </sheetData>
  <mergeCells count="1">
    <mergeCell ref="A2:F2"/>
  </mergeCells>
  <pageMargins left="0.357638888888889" right="0.357638888888889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23" workbookViewId="0">
      <selection activeCell="D7" sqref="D7"/>
    </sheetView>
  </sheetViews>
  <sheetFormatPr defaultColWidth="10" defaultRowHeight="13.5" outlineLevelCol="6"/>
  <cols>
    <col min="1" max="1" width="24.625" customWidth="1"/>
    <col min="2" max="2" width="16.75" customWidth="1"/>
    <col min="3" max="3" width="31" customWidth="1"/>
    <col min="4" max="4" width="14.5" customWidth="1"/>
    <col min="5" max="5" width="18.75" customWidth="1"/>
    <col min="6" max="8" width="9.75" customWidth="1"/>
  </cols>
  <sheetData>
    <row r="1" ht="14.25" customHeight="1" spans="1:7">
      <c r="A1" s="10"/>
      <c r="B1" s="10"/>
      <c r="C1" s="10"/>
      <c r="D1" s="10"/>
      <c r="E1" s="10"/>
      <c r="F1" s="10"/>
      <c r="G1" s="10"/>
    </row>
    <row r="2" ht="24" customHeight="1" spans="1:7">
      <c r="A2" s="11" t="s">
        <v>136</v>
      </c>
      <c r="B2" s="11"/>
      <c r="C2" s="11"/>
      <c r="D2" s="11"/>
      <c r="E2" s="10"/>
      <c r="F2" s="10"/>
      <c r="G2" s="10"/>
    </row>
    <row r="3" ht="22.7" customHeight="1" spans="1:7">
      <c r="A3" s="12"/>
      <c r="B3" s="12"/>
      <c r="C3" s="53" t="s">
        <v>32</v>
      </c>
      <c r="D3" s="53"/>
      <c r="E3" s="12"/>
      <c r="F3" s="12"/>
      <c r="G3" s="12"/>
    </row>
    <row r="4" ht="21" customHeight="1" spans="1:7">
      <c r="A4" s="88" t="s">
        <v>33</v>
      </c>
      <c r="B4" s="88"/>
      <c r="C4" s="88" t="s">
        <v>34</v>
      </c>
      <c r="D4" s="88"/>
      <c r="E4" s="12"/>
      <c r="F4" s="12"/>
      <c r="G4" s="12"/>
    </row>
    <row r="5" ht="21" customHeight="1" spans="1:7">
      <c r="A5" s="88" t="s">
        <v>35</v>
      </c>
      <c r="B5" s="88" t="s">
        <v>36</v>
      </c>
      <c r="C5" s="88" t="s">
        <v>35</v>
      </c>
      <c r="D5" s="88" t="s">
        <v>114</v>
      </c>
      <c r="E5" s="12"/>
      <c r="F5" s="12"/>
      <c r="G5" s="12"/>
    </row>
    <row r="6" ht="21" customHeight="1" spans="1:7">
      <c r="A6" s="15" t="s">
        <v>137</v>
      </c>
      <c r="B6" s="94">
        <f>SUM(B7:B9)</f>
        <v>1151142.65</v>
      </c>
      <c r="C6" s="15" t="s">
        <v>138</v>
      </c>
      <c r="D6" s="94">
        <f>SUM(D7:D36)</f>
        <v>1151142.65</v>
      </c>
      <c r="E6" s="12"/>
      <c r="F6" s="12"/>
      <c r="G6" s="12"/>
    </row>
    <row r="7" ht="21" customHeight="1" spans="1:7">
      <c r="A7" s="15" t="s">
        <v>139</v>
      </c>
      <c r="B7" s="95">
        <f>表2!B5</f>
        <v>1151142.65</v>
      </c>
      <c r="C7" s="15" t="s">
        <v>140</v>
      </c>
      <c r="D7" s="95"/>
      <c r="E7" s="12"/>
      <c r="F7" s="12"/>
      <c r="G7" s="12"/>
    </row>
    <row r="8" ht="21" customHeight="1" spans="1:7">
      <c r="A8" s="15" t="s">
        <v>141</v>
      </c>
      <c r="B8" s="95"/>
      <c r="C8" s="15" t="s">
        <v>142</v>
      </c>
      <c r="D8" s="95"/>
      <c r="E8" s="12"/>
      <c r="F8" s="12"/>
      <c r="G8" s="12"/>
    </row>
    <row r="9" ht="21" customHeight="1" spans="1:7">
      <c r="A9" s="15" t="s">
        <v>143</v>
      </c>
      <c r="B9" s="95"/>
      <c r="C9" s="15" t="s">
        <v>144</v>
      </c>
      <c r="D9" s="95"/>
      <c r="E9" s="12"/>
      <c r="F9" s="12"/>
      <c r="G9" s="12"/>
    </row>
    <row r="10" ht="21" customHeight="1" spans="1:7">
      <c r="A10" s="15"/>
      <c r="B10" s="96"/>
      <c r="C10" s="15" t="s">
        <v>145</v>
      </c>
      <c r="D10" s="95"/>
      <c r="E10" s="12"/>
      <c r="F10" s="12"/>
      <c r="G10" s="12"/>
    </row>
    <row r="11" ht="21" customHeight="1" spans="1:7">
      <c r="A11" s="15"/>
      <c r="B11" s="96"/>
      <c r="C11" s="15" t="s">
        <v>146</v>
      </c>
      <c r="D11" s="95"/>
      <c r="E11" s="12"/>
      <c r="F11" s="12"/>
      <c r="G11" s="12"/>
    </row>
    <row r="12" ht="21" customHeight="1" spans="1:7">
      <c r="A12" s="15"/>
      <c r="B12" s="96"/>
      <c r="C12" s="15" t="s">
        <v>147</v>
      </c>
      <c r="D12" s="95"/>
      <c r="E12" s="12"/>
      <c r="F12" s="12"/>
      <c r="G12" s="12"/>
    </row>
    <row r="13" ht="21" customHeight="1" spans="1:7">
      <c r="A13" s="49"/>
      <c r="B13" s="92"/>
      <c r="C13" s="15" t="s">
        <v>148</v>
      </c>
      <c r="D13" s="95"/>
      <c r="E13" s="12"/>
      <c r="F13" s="12"/>
      <c r="G13" s="12"/>
    </row>
    <row r="14" ht="21" customHeight="1" spans="1:7">
      <c r="A14" s="15"/>
      <c r="B14" s="96"/>
      <c r="C14" s="15" t="s">
        <v>149</v>
      </c>
      <c r="D14" s="97">
        <f>表1!D13</f>
        <v>174936.81</v>
      </c>
      <c r="E14" s="12"/>
      <c r="F14" s="12"/>
      <c r="G14" s="52"/>
    </row>
    <row r="15" ht="21" customHeight="1" spans="1:7">
      <c r="A15" s="15"/>
      <c r="B15" s="96"/>
      <c r="C15" s="15" t="s">
        <v>150</v>
      </c>
      <c r="D15" s="95"/>
      <c r="E15" s="12"/>
      <c r="F15" s="12"/>
      <c r="G15" s="12"/>
    </row>
    <row r="16" ht="21" customHeight="1" spans="1:7">
      <c r="A16" s="15"/>
      <c r="B16" s="96"/>
      <c r="C16" s="15" t="s">
        <v>151</v>
      </c>
      <c r="D16" s="95">
        <v>976205.84</v>
      </c>
      <c r="E16" s="12"/>
      <c r="F16" s="12"/>
      <c r="G16" s="12"/>
    </row>
    <row r="17" ht="21" customHeight="1" spans="1:7">
      <c r="A17" s="15"/>
      <c r="B17" s="96"/>
      <c r="C17" s="15" t="s">
        <v>152</v>
      </c>
      <c r="D17" s="95"/>
      <c r="E17" s="12"/>
      <c r="F17" s="12"/>
      <c r="G17" s="12"/>
    </row>
    <row r="18" ht="21" customHeight="1" spans="1:7">
      <c r="A18" s="15"/>
      <c r="B18" s="96"/>
      <c r="C18" s="15" t="s">
        <v>153</v>
      </c>
      <c r="D18" s="95"/>
      <c r="E18" s="12"/>
      <c r="F18" s="12"/>
      <c r="G18" s="12"/>
    </row>
    <row r="19" ht="21" customHeight="1" spans="1:7">
      <c r="A19" s="15"/>
      <c r="B19" s="15"/>
      <c r="C19" s="15" t="s">
        <v>154</v>
      </c>
      <c r="D19" s="95"/>
      <c r="E19" s="12"/>
      <c r="F19" s="12"/>
      <c r="G19" s="12"/>
    </row>
    <row r="20" ht="21" customHeight="1" spans="1:7">
      <c r="A20" s="15"/>
      <c r="B20" s="15"/>
      <c r="C20" s="15" t="s">
        <v>155</v>
      </c>
      <c r="D20" s="95"/>
      <c r="E20" s="12"/>
      <c r="F20" s="12"/>
      <c r="G20" s="12"/>
    </row>
    <row r="21" ht="21" customHeight="1" spans="1:7">
      <c r="A21" s="15"/>
      <c r="B21" s="15"/>
      <c r="C21" s="15" t="s">
        <v>156</v>
      </c>
      <c r="D21" s="95"/>
      <c r="E21" s="12"/>
      <c r="F21" s="12"/>
      <c r="G21" s="12"/>
    </row>
    <row r="22" ht="21" customHeight="1" spans="1:7">
      <c r="A22" s="15"/>
      <c r="B22" s="15"/>
      <c r="C22" s="15" t="s">
        <v>157</v>
      </c>
      <c r="D22" s="95"/>
      <c r="E22" s="12"/>
      <c r="F22" s="12"/>
      <c r="G22" s="12"/>
    </row>
    <row r="23" ht="21" customHeight="1" spans="1:7">
      <c r="A23" s="15"/>
      <c r="B23" s="15"/>
      <c r="C23" s="15" t="s">
        <v>158</v>
      </c>
      <c r="D23" s="95"/>
      <c r="E23" s="12"/>
      <c r="F23" s="12"/>
      <c r="G23" s="12"/>
    </row>
    <row r="24" ht="21" customHeight="1" spans="1:7">
      <c r="A24" s="15"/>
      <c r="B24" s="15"/>
      <c r="C24" s="15" t="s">
        <v>159</v>
      </c>
      <c r="D24" s="95"/>
      <c r="E24" s="12"/>
      <c r="F24" s="12"/>
      <c r="G24" s="12"/>
    </row>
    <row r="25" ht="21" customHeight="1" spans="1:7">
      <c r="A25" s="15"/>
      <c r="B25" s="15"/>
      <c r="C25" s="15" t="s">
        <v>160</v>
      </c>
      <c r="D25" s="95"/>
      <c r="E25" s="12"/>
      <c r="F25" s="12"/>
      <c r="G25" s="12"/>
    </row>
    <row r="26" ht="21" customHeight="1" spans="1:7">
      <c r="A26" s="15"/>
      <c r="B26" s="15"/>
      <c r="C26" s="15" t="s">
        <v>161</v>
      </c>
      <c r="D26" s="95"/>
      <c r="E26" s="12"/>
      <c r="F26" s="12"/>
      <c r="G26" s="12"/>
    </row>
    <row r="27" ht="21" customHeight="1" spans="1:7">
      <c r="A27" s="15"/>
      <c r="B27" s="15"/>
      <c r="C27" s="15" t="s">
        <v>162</v>
      </c>
      <c r="D27" s="95"/>
      <c r="E27" s="12"/>
      <c r="F27" s="12"/>
      <c r="G27" s="12"/>
    </row>
    <row r="28" ht="21" customHeight="1" spans="1:7">
      <c r="A28" s="15"/>
      <c r="B28" s="15"/>
      <c r="C28" s="15" t="s">
        <v>163</v>
      </c>
      <c r="D28" s="95"/>
      <c r="E28" s="12"/>
      <c r="F28" s="12"/>
      <c r="G28" s="12"/>
    </row>
    <row r="29" ht="21" customHeight="1" spans="1:7">
      <c r="A29" s="15"/>
      <c r="B29" s="15"/>
      <c r="C29" s="15" t="s">
        <v>164</v>
      </c>
      <c r="D29" s="95"/>
      <c r="E29" s="12"/>
      <c r="F29" s="12"/>
      <c r="G29" s="12"/>
    </row>
    <row r="30" ht="21" customHeight="1" spans="1:7">
      <c r="A30" s="15"/>
      <c r="B30" s="15"/>
      <c r="C30" s="15" t="s">
        <v>165</v>
      </c>
      <c r="D30" s="95"/>
      <c r="E30" s="12"/>
      <c r="F30" s="12"/>
      <c r="G30" s="12"/>
    </row>
    <row r="31" ht="21" customHeight="1" spans="1:7">
      <c r="A31" s="15"/>
      <c r="B31" s="15"/>
      <c r="C31" s="15" t="s">
        <v>166</v>
      </c>
      <c r="D31" s="95"/>
      <c r="E31" s="12"/>
      <c r="F31" s="12"/>
      <c r="G31" s="12"/>
    </row>
    <row r="32" ht="21" customHeight="1" spans="1:7">
      <c r="A32" s="15"/>
      <c r="B32" s="15"/>
      <c r="C32" s="15" t="s">
        <v>167</v>
      </c>
      <c r="D32" s="95"/>
      <c r="E32" s="12"/>
      <c r="F32" s="12"/>
      <c r="G32" s="12"/>
    </row>
    <row r="33" ht="21" customHeight="1" spans="1:7">
      <c r="A33" s="15"/>
      <c r="B33" s="15"/>
      <c r="C33" s="15" t="s">
        <v>168</v>
      </c>
      <c r="D33" s="95"/>
      <c r="E33" s="12"/>
      <c r="F33" s="12"/>
      <c r="G33" s="12"/>
    </row>
    <row r="34" ht="21" customHeight="1" spans="1:7">
      <c r="A34" s="15"/>
      <c r="B34" s="15"/>
      <c r="C34" s="15" t="s">
        <v>169</v>
      </c>
      <c r="D34" s="95"/>
      <c r="E34" s="12"/>
      <c r="F34" s="12"/>
      <c r="G34" s="12"/>
    </row>
    <row r="35" ht="21" customHeight="1" spans="1:7">
      <c r="A35" s="15"/>
      <c r="B35" s="15"/>
      <c r="C35" s="15" t="s">
        <v>170</v>
      </c>
      <c r="D35" s="95"/>
      <c r="E35" s="12"/>
      <c r="F35" s="12"/>
      <c r="G35" s="12"/>
    </row>
    <row r="36" ht="21" customHeight="1" spans="1:7">
      <c r="A36" s="15"/>
      <c r="B36" s="15"/>
      <c r="C36" s="15" t="s">
        <v>171</v>
      </c>
      <c r="D36" s="98"/>
      <c r="E36" s="12"/>
      <c r="F36" s="12"/>
      <c r="G36" s="12"/>
    </row>
    <row r="37" ht="21" customHeight="1" spans="1:7">
      <c r="A37" s="88" t="s">
        <v>172</v>
      </c>
      <c r="B37" s="99">
        <f>B6</f>
        <v>1151142.65</v>
      </c>
      <c r="C37" s="88" t="s">
        <v>173</v>
      </c>
      <c r="D37" s="94">
        <f>D6</f>
        <v>1151142.65</v>
      </c>
      <c r="E37" s="52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D8" sqref="D8"/>
    </sheetView>
  </sheetViews>
  <sheetFormatPr defaultColWidth="10" defaultRowHeight="13.5" outlineLevelRow="7"/>
  <cols>
    <col min="1" max="1" width="19.75" customWidth="1"/>
    <col min="2" max="2" width="11.75" customWidth="1"/>
    <col min="3" max="3" width="15.875" customWidth="1"/>
    <col min="4" max="4" width="13.5" customWidth="1"/>
    <col min="5" max="11" width="10.125" customWidth="1"/>
  </cols>
  <sheetData>
    <row r="1" ht="42.9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95" customHeight="1" spans="1:11">
      <c r="A2" s="11" t="s">
        <v>174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" customHeight="1" spans="1:11">
      <c r="A3" s="12"/>
      <c r="B3" s="12"/>
      <c r="C3" s="12"/>
      <c r="D3" s="12"/>
      <c r="E3" s="12"/>
      <c r="F3" s="12"/>
      <c r="G3" s="12"/>
      <c r="H3" s="12"/>
      <c r="I3" s="12"/>
      <c r="J3" s="53" t="s">
        <v>32</v>
      </c>
      <c r="K3" s="53"/>
    </row>
    <row r="4" ht="22.7" customHeight="1" spans="1:11">
      <c r="A4" s="88" t="s">
        <v>175</v>
      </c>
      <c r="B4" s="88" t="s">
        <v>114</v>
      </c>
      <c r="C4" s="88" t="s">
        <v>176</v>
      </c>
      <c r="D4" s="88"/>
      <c r="E4" s="88"/>
      <c r="F4" s="88" t="s">
        <v>177</v>
      </c>
      <c r="G4" s="88"/>
      <c r="H4" s="88"/>
      <c r="I4" s="88" t="s">
        <v>178</v>
      </c>
      <c r="J4" s="88"/>
      <c r="K4" s="88"/>
    </row>
    <row r="5" ht="22.7" customHeight="1" spans="1:11">
      <c r="A5" s="88"/>
      <c r="B5" s="88"/>
      <c r="C5" s="14" t="s">
        <v>114</v>
      </c>
      <c r="D5" s="14" t="s">
        <v>111</v>
      </c>
      <c r="E5" s="14" t="s">
        <v>112</v>
      </c>
      <c r="F5" s="14" t="s">
        <v>114</v>
      </c>
      <c r="G5" s="14" t="s">
        <v>111</v>
      </c>
      <c r="H5" s="14" t="s">
        <v>112</v>
      </c>
      <c r="I5" s="14" t="s">
        <v>114</v>
      </c>
      <c r="J5" s="14" t="s">
        <v>111</v>
      </c>
      <c r="K5" s="14" t="s">
        <v>112</v>
      </c>
    </row>
    <row r="6" ht="22.7" customHeight="1" spans="1:11">
      <c r="A6" s="15" t="s">
        <v>114</v>
      </c>
      <c r="B6" s="89">
        <f>SUM(C6+F6+I6)</f>
        <v>1151142.65</v>
      </c>
      <c r="C6" s="89">
        <f>SUM(D6:E6)</f>
        <v>1151142.65</v>
      </c>
      <c r="D6" s="89">
        <f>SUM(D7)</f>
        <v>1151142.65</v>
      </c>
      <c r="E6" s="90"/>
      <c r="F6" s="90"/>
      <c r="G6" s="90"/>
      <c r="H6" s="90"/>
      <c r="I6" s="90"/>
      <c r="J6" s="90"/>
      <c r="K6" s="90"/>
    </row>
    <row r="7" ht="22.7" customHeight="1" spans="1:11">
      <c r="A7" s="51" t="s">
        <v>179</v>
      </c>
      <c r="B7" s="89">
        <f>SUM(C7+F7+I7)</f>
        <v>1151142.65</v>
      </c>
      <c r="C7" s="89">
        <f>SUM(D7:E7)</f>
        <v>1151142.65</v>
      </c>
      <c r="D7" s="91">
        <f>表1!B6</f>
        <v>1151142.65</v>
      </c>
      <c r="E7" s="92"/>
      <c r="F7" s="92"/>
      <c r="G7" s="92"/>
      <c r="H7" s="92"/>
      <c r="I7" s="92"/>
      <c r="J7" s="92"/>
      <c r="K7" s="92"/>
    </row>
    <row r="8" ht="22.7" customHeight="1" spans="1:11">
      <c r="A8" s="51"/>
      <c r="B8" s="93"/>
      <c r="C8" s="93"/>
      <c r="D8" s="92"/>
      <c r="E8" s="92"/>
      <c r="F8" s="92"/>
      <c r="G8" s="92"/>
      <c r="H8" s="92"/>
      <c r="I8" s="92"/>
      <c r="J8" s="92"/>
      <c r="K8" s="92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workbookViewId="0">
      <selection activeCell="D6" sqref="D6:D19"/>
    </sheetView>
  </sheetViews>
  <sheetFormatPr defaultColWidth="10" defaultRowHeight="13.5" outlineLevelCol="4"/>
  <cols>
    <col min="1" max="1" width="13" customWidth="1"/>
    <col min="2" max="2" width="28.125" customWidth="1"/>
    <col min="3" max="3" width="18" customWidth="1"/>
    <col min="4" max="4" width="18.5" customWidth="1"/>
    <col min="5" max="5" width="14" customWidth="1"/>
  </cols>
  <sheetData>
    <row r="1" ht="41.1" customHeight="1" spans="1:1">
      <c r="A1" s="69"/>
    </row>
    <row r="2" ht="36.95" customHeight="1" spans="1:5">
      <c r="A2" s="11" t="s">
        <v>180</v>
      </c>
      <c r="B2" s="11"/>
      <c r="C2" s="11"/>
      <c r="D2" s="11"/>
      <c r="E2" s="11"/>
    </row>
    <row r="3" ht="21.95" customHeight="1" spans="1:5">
      <c r="A3" s="12"/>
      <c r="B3" s="12"/>
      <c r="C3" s="53" t="s">
        <v>32</v>
      </c>
      <c r="D3" s="53"/>
      <c r="E3" s="53"/>
    </row>
    <row r="4" ht="27.95" customHeight="1" spans="1:5">
      <c r="A4" s="54" t="s">
        <v>181</v>
      </c>
      <c r="B4" s="54"/>
      <c r="C4" s="54" t="s">
        <v>176</v>
      </c>
      <c r="D4" s="54"/>
      <c r="E4" s="54"/>
    </row>
    <row r="5" ht="27.95" customHeight="1" spans="1:5">
      <c r="A5" s="70" t="s">
        <v>108</v>
      </c>
      <c r="B5" s="70" t="s">
        <v>109</v>
      </c>
      <c r="C5" s="71" t="s">
        <v>114</v>
      </c>
      <c r="D5" s="70" t="s">
        <v>111</v>
      </c>
      <c r="E5" s="70" t="s">
        <v>112</v>
      </c>
    </row>
    <row r="6" ht="27.95" customHeight="1" spans="1:5">
      <c r="A6" s="72"/>
      <c r="B6" s="73" t="s">
        <v>114</v>
      </c>
      <c r="C6" s="57">
        <f t="shared" ref="C6:C12" si="0">D6</f>
        <v>1151142.65</v>
      </c>
      <c r="D6" s="74">
        <f>D7+D15</f>
        <v>1151142.65</v>
      </c>
      <c r="E6" s="75"/>
    </row>
    <row r="7" ht="27.95" customHeight="1" spans="1:5">
      <c r="A7" s="76" t="s">
        <v>115</v>
      </c>
      <c r="B7" s="36" t="s">
        <v>116</v>
      </c>
      <c r="C7" s="57">
        <f t="shared" si="0"/>
        <v>174936.81</v>
      </c>
      <c r="D7" s="77">
        <f>D8+D11+D13</f>
        <v>174936.81</v>
      </c>
      <c r="E7" s="78"/>
    </row>
    <row r="8" ht="27.95" customHeight="1" spans="1:5">
      <c r="A8" s="76" t="s">
        <v>117</v>
      </c>
      <c r="B8" s="36" t="s">
        <v>118</v>
      </c>
      <c r="C8" s="57">
        <f t="shared" si="0"/>
        <v>145374.86</v>
      </c>
      <c r="D8" s="77">
        <f>D9+D10</f>
        <v>145374.86</v>
      </c>
      <c r="E8" s="78"/>
    </row>
    <row r="9" ht="27.95" customHeight="1" spans="1:5">
      <c r="A9" s="24" t="s">
        <v>119</v>
      </c>
      <c r="B9" s="45" t="s">
        <v>120</v>
      </c>
      <c r="C9" s="57">
        <f t="shared" si="0"/>
        <v>10500</v>
      </c>
      <c r="D9" s="79">
        <v>10500</v>
      </c>
      <c r="E9" s="80"/>
    </row>
    <row r="10" ht="27.95" customHeight="1" spans="1:5">
      <c r="A10" s="24" t="s">
        <v>121</v>
      </c>
      <c r="B10" s="61" t="s">
        <v>122</v>
      </c>
      <c r="C10" s="57">
        <f t="shared" si="0"/>
        <v>134874.86</v>
      </c>
      <c r="D10" s="81">
        <v>134874.86</v>
      </c>
      <c r="E10" s="80"/>
    </row>
    <row r="11" ht="27.95" customHeight="1" spans="1:5">
      <c r="A11" s="76" t="s">
        <v>123</v>
      </c>
      <c r="B11" s="82" t="s">
        <v>124</v>
      </c>
      <c r="C11" s="57" t="str">
        <f t="shared" si="0"/>
        <v>22200</v>
      </c>
      <c r="D11" s="83" t="s">
        <v>182</v>
      </c>
      <c r="E11" s="80"/>
    </row>
    <row r="12" ht="27.95" customHeight="1" spans="1:5">
      <c r="A12" s="24" t="s">
        <v>125</v>
      </c>
      <c r="B12" s="61" t="s">
        <v>126</v>
      </c>
      <c r="C12" s="57" t="str">
        <f t="shared" si="0"/>
        <v>22200</v>
      </c>
      <c r="D12" s="81" t="s">
        <v>182</v>
      </c>
      <c r="E12" s="80"/>
    </row>
    <row r="13" ht="27.95" customHeight="1" spans="1:5">
      <c r="A13" s="76" t="s">
        <v>127</v>
      </c>
      <c r="B13" s="36" t="s">
        <v>128</v>
      </c>
      <c r="C13" s="57">
        <f t="shared" ref="C13:C19" si="1">D13</f>
        <v>7361.95</v>
      </c>
      <c r="D13" s="77">
        <f>SUM(D14)</f>
        <v>7361.95</v>
      </c>
      <c r="E13" s="43"/>
    </row>
    <row r="14" ht="27.95" customHeight="1" spans="1:5">
      <c r="A14" s="24" t="s">
        <v>129</v>
      </c>
      <c r="B14" s="45" t="s">
        <v>128</v>
      </c>
      <c r="C14" s="57">
        <f t="shared" si="1"/>
        <v>7361.95</v>
      </c>
      <c r="D14" s="79">
        <v>7361.95</v>
      </c>
      <c r="E14" s="43"/>
    </row>
    <row r="15" ht="27.95" customHeight="1" spans="1:5">
      <c r="A15" s="76" t="s">
        <v>130</v>
      </c>
      <c r="B15" s="36" t="s">
        <v>131</v>
      </c>
      <c r="C15" s="57">
        <f t="shared" si="1"/>
        <v>976205.84</v>
      </c>
      <c r="D15" s="77">
        <f>D16+D18</f>
        <v>976205.84</v>
      </c>
      <c r="E15" s="43"/>
    </row>
    <row r="16" ht="27.95" customHeight="1" spans="1:5">
      <c r="A16" s="84">
        <v>21003</v>
      </c>
      <c r="B16" s="62" t="s">
        <v>132</v>
      </c>
      <c r="C16" s="57">
        <f t="shared" si="1"/>
        <v>909107.09</v>
      </c>
      <c r="D16" s="77">
        <f>SUM(D17)</f>
        <v>909107.09</v>
      </c>
      <c r="E16" s="43"/>
    </row>
    <row r="17" ht="27.95" customHeight="1" spans="1:5">
      <c r="A17" s="85">
        <v>2100302</v>
      </c>
      <c r="B17" s="43" t="s">
        <v>133</v>
      </c>
      <c r="C17" s="57">
        <f t="shared" si="1"/>
        <v>909107.09</v>
      </c>
      <c r="D17" s="86">
        <v>909107.09</v>
      </c>
      <c r="E17" s="43"/>
    </row>
    <row r="18" ht="27.95" customHeight="1" spans="1:5">
      <c r="A18" s="84">
        <v>21011</v>
      </c>
      <c r="B18" s="87" t="s">
        <v>134</v>
      </c>
      <c r="C18" s="57">
        <f t="shared" si="1"/>
        <v>67098.75</v>
      </c>
      <c r="D18" s="77">
        <f>SUM(D19)</f>
        <v>67098.75</v>
      </c>
      <c r="E18" s="43"/>
    </row>
    <row r="19" ht="27.95" customHeight="1" spans="1:5">
      <c r="A19" s="85">
        <v>2101102</v>
      </c>
      <c r="B19" s="43" t="s">
        <v>135</v>
      </c>
      <c r="C19" s="57">
        <f t="shared" si="1"/>
        <v>67098.75</v>
      </c>
      <c r="D19" s="86">
        <v>67098.75</v>
      </c>
      <c r="E19" s="43"/>
    </row>
    <row r="20" ht="27.95" customHeight="1" spans="1:5">
      <c r="A20" s="43"/>
      <c r="B20" s="43"/>
      <c r="C20" s="43"/>
      <c r="D20" s="43"/>
      <c r="E20" s="43"/>
    </row>
    <row r="21" ht="27.95" customHeight="1" spans="1:5">
      <c r="A21" s="43"/>
      <c r="B21" s="43"/>
      <c r="C21" s="43"/>
      <c r="D21" s="43"/>
      <c r="E21" s="43"/>
    </row>
    <row r="22" ht="27.95" customHeight="1" spans="1:5">
      <c r="A22" s="43"/>
      <c r="B22" s="43"/>
      <c r="C22" s="43"/>
      <c r="D22" s="43"/>
      <c r="E22" s="43"/>
    </row>
    <row r="23" ht="27.95" customHeight="1" spans="1:5">
      <c r="A23" s="43"/>
      <c r="B23" s="43"/>
      <c r="C23" s="43"/>
      <c r="D23" s="43"/>
      <c r="E23" s="43"/>
    </row>
    <row r="24" ht="27.95" customHeight="1" spans="1:5">
      <c r="A24" s="43"/>
      <c r="B24" s="43"/>
      <c r="C24" s="43"/>
      <c r="D24" s="43"/>
      <c r="E24" s="43"/>
    </row>
    <row r="25" ht="27.95" customHeight="1" spans="1:5">
      <c r="A25" s="43"/>
      <c r="B25" s="43"/>
      <c r="C25" s="43"/>
      <c r="D25" s="43"/>
      <c r="E25" s="43"/>
    </row>
    <row r="26" ht="27.95" customHeight="1" spans="1:5">
      <c r="A26" s="43"/>
      <c r="B26" s="43"/>
      <c r="C26" s="43"/>
      <c r="D26" s="43"/>
      <c r="E26" s="43"/>
    </row>
    <row r="27" ht="27.95" customHeight="1" spans="1:5">
      <c r="A27" s="43"/>
      <c r="B27" s="43"/>
      <c r="C27" s="43"/>
      <c r="D27" s="43"/>
      <c r="E27" s="43"/>
    </row>
    <row r="28" ht="27.95" customHeight="1" spans="1:5">
      <c r="A28" s="43"/>
      <c r="B28" s="43"/>
      <c r="C28" s="43"/>
      <c r="D28" s="43"/>
      <c r="E28" s="43"/>
    </row>
    <row r="29" ht="27.95" customHeight="1" spans="1:5">
      <c r="A29" s="43"/>
      <c r="B29" s="43"/>
      <c r="C29" s="43"/>
      <c r="D29" s="43"/>
      <c r="E29" s="43"/>
    </row>
    <row r="30" ht="27.95" customHeight="1" spans="1:5">
      <c r="A30" s="43"/>
      <c r="B30" s="43"/>
      <c r="C30" s="43"/>
      <c r="D30" s="43"/>
      <c r="E30" s="43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93" orientation="portrait"/>
  <headerFooter/>
  <ignoredErrors>
    <ignoredError sqref="A7:A11 A13:A19 D11:D1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workbookViewId="0">
      <selection activeCell="E10" sqref="E10"/>
    </sheetView>
  </sheetViews>
  <sheetFormatPr defaultColWidth="9" defaultRowHeight="13.5" outlineLevelCol="4"/>
  <cols>
    <col min="1" max="1" width="12" customWidth="1"/>
    <col min="2" max="2" width="24.375" customWidth="1"/>
    <col min="3" max="3" width="14.5" customWidth="1"/>
    <col min="4" max="4" width="17.375" customWidth="1"/>
    <col min="5" max="5" width="17.625" customWidth="1"/>
  </cols>
  <sheetData>
    <row r="1" ht="18" customHeight="1" spans="1:5">
      <c r="A1" s="10"/>
      <c r="B1" s="10"/>
      <c r="C1" s="10"/>
      <c r="D1" s="10"/>
      <c r="E1" s="10"/>
    </row>
    <row r="2" ht="39.95" customHeight="1" spans="1:5">
      <c r="A2" s="11" t="s">
        <v>183</v>
      </c>
      <c r="B2" s="11"/>
      <c r="C2" s="11"/>
      <c r="D2" s="11"/>
      <c r="E2" s="11"/>
    </row>
    <row r="3" ht="22.7" customHeight="1" spans="1:5">
      <c r="A3" s="52"/>
      <c r="B3" s="52"/>
      <c r="C3" s="12"/>
      <c r="D3" s="12"/>
      <c r="E3" s="53" t="s">
        <v>32</v>
      </c>
    </row>
    <row r="4" ht="26.1" customHeight="1" spans="1:5">
      <c r="A4" s="54" t="s">
        <v>184</v>
      </c>
      <c r="B4" s="54"/>
      <c r="C4" s="54" t="s">
        <v>185</v>
      </c>
      <c r="D4" s="54"/>
      <c r="E4" s="54"/>
    </row>
    <row r="5" ht="26.1" customHeight="1" spans="1:5">
      <c r="A5" s="54" t="s">
        <v>108</v>
      </c>
      <c r="B5" s="54" t="s">
        <v>109</v>
      </c>
      <c r="C5" s="54" t="s">
        <v>114</v>
      </c>
      <c r="D5" s="54" t="s">
        <v>186</v>
      </c>
      <c r="E5" s="54" t="s">
        <v>187</v>
      </c>
    </row>
    <row r="6" ht="26.1" customHeight="1" spans="1:5">
      <c r="A6" s="54"/>
      <c r="B6" s="55" t="s">
        <v>114</v>
      </c>
      <c r="C6" s="56">
        <f>SUM(C7+C17+C20)</f>
        <v>1151142.65</v>
      </c>
      <c r="D6" s="56">
        <f>SUM(D7+D17+D20)</f>
        <v>1138466.86</v>
      </c>
      <c r="E6" s="56">
        <f>SUM(E7+E17+E20)</f>
        <v>12675.79</v>
      </c>
    </row>
    <row r="7" ht="26.1" customHeight="1" spans="1:5">
      <c r="A7" s="36" t="s">
        <v>188</v>
      </c>
      <c r="B7" s="36" t="s">
        <v>189</v>
      </c>
      <c r="C7" s="57">
        <f>SUM(D7:E7)</f>
        <v>1105766.86</v>
      </c>
      <c r="D7" s="58">
        <f>SUM(D8:D16)</f>
        <v>1105766.86</v>
      </c>
      <c r="E7" s="58"/>
    </row>
    <row r="8" ht="26.1" customHeight="1" spans="1:5">
      <c r="A8" s="59" t="s">
        <v>190</v>
      </c>
      <c r="B8" s="40" t="s">
        <v>191</v>
      </c>
      <c r="C8" s="41">
        <f>D8</f>
        <v>353556</v>
      </c>
      <c r="D8" s="42">
        <v>353556</v>
      </c>
      <c r="E8" s="41"/>
    </row>
    <row r="9" ht="26.1" customHeight="1" spans="1:5">
      <c r="A9" s="59" t="s">
        <v>192</v>
      </c>
      <c r="B9" s="40" t="s">
        <v>193</v>
      </c>
      <c r="C9" s="41">
        <f t="shared" ref="C9:C16" si="0">D9</f>
        <v>87588.9</v>
      </c>
      <c r="D9" s="42">
        <v>87588.9</v>
      </c>
      <c r="E9" s="60"/>
    </row>
    <row r="10" ht="26.1" customHeight="1" spans="1:5">
      <c r="A10" s="59" t="s">
        <v>194</v>
      </c>
      <c r="B10" s="40" t="s">
        <v>195</v>
      </c>
      <c r="C10" s="41">
        <f t="shared" si="0"/>
        <v>228123</v>
      </c>
      <c r="D10" s="42">
        <v>228123</v>
      </c>
      <c r="E10" s="60"/>
    </row>
    <row r="11" ht="26.1" customHeight="1" spans="1:5">
      <c r="A11" s="59" t="s">
        <v>196</v>
      </c>
      <c r="B11" s="40" t="s">
        <v>197</v>
      </c>
      <c r="C11" s="41">
        <f t="shared" si="0"/>
        <v>173700</v>
      </c>
      <c r="D11" s="42">
        <v>173700</v>
      </c>
      <c r="E11" s="60"/>
    </row>
    <row r="12" ht="26.1" customHeight="1" spans="1:5">
      <c r="A12" s="59" t="s">
        <v>198</v>
      </c>
      <c r="B12" s="61" t="s">
        <v>122</v>
      </c>
      <c r="C12" s="41">
        <f t="shared" si="0"/>
        <v>134874.86</v>
      </c>
      <c r="D12" s="42">
        <v>134874.86</v>
      </c>
      <c r="E12" s="60"/>
    </row>
    <row r="13" ht="26.1" customHeight="1" spans="1:5">
      <c r="A13" s="59" t="s">
        <v>199</v>
      </c>
      <c r="B13" s="40" t="s">
        <v>200</v>
      </c>
      <c r="C13" s="41">
        <f t="shared" si="0"/>
        <v>0</v>
      </c>
      <c r="D13" s="41">
        <v>0</v>
      </c>
      <c r="E13" s="60"/>
    </row>
    <row r="14" ht="26.1" customHeight="1" spans="1:5">
      <c r="A14" s="59" t="s">
        <v>201</v>
      </c>
      <c r="B14" s="40" t="s">
        <v>202</v>
      </c>
      <c r="C14" s="41">
        <f t="shared" si="0"/>
        <v>67098.75</v>
      </c>
      <c r="D14" s="41">
        <v>67098.75</v>
      </c>
      <c r="E14" s="60"/>
    </row>
    <row r="15" ht="26.1" customHeight="1" spans="1:5">
      <c r="A15" s="59" t="s">
        <v>203</v>
      </c>
      <c r="B15" s="40" t="s">
        <v>204</v>
      </c>
      <c r="C15" s="41">
        <f t="shared" si="0"/>
        <v>7361.95</v>
      </c>
      <c r="D15" s="41">
        <v>7361.95</v>
      </c>
      <c r="E15" s="60"/>
    </row>
    <row r="16" ht="26.1" customHeight="1" spans="1:5">
      <c r="A16" s="59" t="s">
        <v>205</v>
      </c>
      <c r="B16" s="40" t="s">
        <v>206</v>
      </c>
      <c r="C16" s="41">
        <f t="shared" si="0"/>
        <v>53463.4</v>
      </c>
      <c r="D16" s="41">
        <v>53463.4</v>
      </c>
      <c r="E16" s="60"/>
    </row>
    <row r="17" ht="26.1" customHeight="1" spans="1:5">
      <c r="A17" s="36">
        <v>302</v>
      </c>
      <c r="B17" s="62" t="s">
        <v>207</v>
      </c>
      <c r="C17" s="38">
        <f>SUM(C18:C19)</f>
        <v>12675.79</v>
      </c>
      <c r="D17" s="63"/>
      <c r="E17" s="38">
        <f>SUM(E18:E19)</f>
        <v>12675.79</v>
      </c>
    </row>
    <row r="18" ht="26.1" customHeight="1" spans="1:5">
      <c r="A18" s="64">
        <v>30228</v>
      </c>
      <c r="B18" s="40" t="s">
        <v>208</v>
      </c>
      <c r="C18" s="41">
        <f>SUM(D18:E18)</f>
        <v>6692.68</v>
      </c>
      <c r="D18" s="63"/>
      <c r="E18" s="42">
        <v>6692.68</v>
      </c>
    </row>
    <row r="19" ht="26.1" customHeight="1" spans="1:5">
      <c r="A19" s="64">
        <v>30229</v>
      </c>
      <c r="B19" s="40" t="s">
        <v>209</v>
      </c>
      <c r="C19" s="41">
        <f>SUM(D19:E19)</f>
        <v>5983.11</v>
      </c>
      <c r="D19" s="63"/>
      <c r="E19" s="42">
        <v>5983.11</v>
      </c>
    </row>
    <row r="20" ht="26.1" customHeight="1" spans="1:5">
      <c r="A20" s="65">
        <v>303</v>
      </c>
      <c r="B20" s="66" t="s">
        <v>210</v>
      </c>
      <c r="C20" s="38">
        <f>SUM(C21:C22)</f>
        <v>32700</v>
      </c>
      <c r="D20" s="67">
        <f>SUM(D21:D22)</f>
        <v>32700</v>
      </c>
      <c r="E20" s="41"/>
    </row>
    <row r="21" ht="26.1" customHeight="1" spans="1:5">
      <c r="A21" s="64">
        <v>30314</v>
      </c>
      <c r="B21" s="43" t="s">
        <v>211</v>
      </c>
      <c r="C21" s="41">
        <f>SUM(D21:E21)</f>
        <v>10500</v>
      </c>
      <c r="D21" s="42">
        <v>10500</v>
      </c>
      <c r="E21" s="41"/>
    </row>
    <row r="22" ht="26.1" customHeight="1" spans="1:5">
      <c r="A22" s="64">
        <v>30305</v>
      </c>
      <c r="B22" s="68" t="s">
        <v>212</v>
      </c>
      <c r="C22" s="41">
        <f>SUM(D22:E22)</f>
        <v>22200</v>
      </c>
      <c r="D22" s="42">
        <v>22200</v>
      </c>
      <c r="E22" s="41"/>
    </row>
    <row r="23" ht="26.1" customHeight="1" spans="1:5">
      <c r="A23" s="43"/>
      <c r="B23" s="43"/>
      <c r="C23" s="43"/>
      <c r="D23" s="43"/>
      <c r="E23" s="43"/>
    </row>
    <row r="24" ht="26.1" customHeight="1" spans="1:5">
      <c r="A24" s="43"/>
      <c r="B24" s="43"/>
      <c r="C24" s="43"/>
      <c r="D24" s="43"/>
      <c r="E24" s="43"/>
    </row>
    <row r="25" ht="26.1" customHeight="1" spans="1:5">
      <c r="A25" s="43"/>
      <c r="B25" s="43"/>
      <c r="C25" s="43"/>
      <c r="D25" s="43"/>
      <c r="E25" s="43"/>
    </row>
    <row r="26" ht="26.1" customHeight="1" spans="1:5">
      <c r="A26" s="43"/>
      <c r="B26" s="43"/>
      <c r="C26" s="43"/>
      <c r="D26" s="43"/>
      <c r="E26" s="43"/>
    </row>
    <row r="27" ht="24" customHeight="1" spans="1:5">
      <c r="A27" s="43"/>
      <c r="B27" s="43"/>
      <c r="C27" s="43"/>
      <c r="D27" s="43"/>
      <c r="E27" s="43"/>
    </row>
    <row r="28" ht="24" customHeight="1" spans="1:5">
      <c r="A28" s="43"/>
      <c r="B28" s="43"/>
      <c r="C28" s="43"/>
      <c r="D28" s="43"/>
      <c r="E28" s="43"/>
    </row>
    <row r="29" ht="24" customHeight="1" spans="1:5">
      <c r="A29" s="43"/>
      <c r="B29" s="43"/>
      <c r="C29" s="43"/>
      <c r="D29" s="43"/>
      <c r="E29" s="43"/>
    </row>
    <row r="30" ht="24" customHeight="1" spans="1:5">
      <c r="A30" s="43"/>
      <c r="B30" s="43"/>
      <c r="C30" s="43"/>
      <c r="D30" s="43"/>
      <c r="E30" s="43"/>
    </row>
    <row r="31" ht="24" customHeight="1" spans="1:5">
      <c r="A31" s="43"/>
      <c r="B31" s="43"/>
      <c r="C31" s="43"/>
      <c r="D31" s="43"/>
      <c r="E31" s="43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他的猫</cp:lastModifiedBy>
  <dcterms:created xsi:type="dcterms:W3CDTF">2023-01-31T08:53:00Z</dcterms:created>
  <cp:lastPrinted>2022-11-11T05:25:00Z</cp:lastPrinted>
  <dcterms:modified xsi:type="dcterms:W3CDTF">2025-02-26T02:50:08Z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5E125D6BBFB94E17BB62C3B21E662749</vt:lpwstr>
  </property>
</Properties>
</file>