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27" firstSheet="1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<sst xmlns="http://schemas.openxmlformats.org/spreadsheetml/2006/main" count="344" uniqueCount="282">
  <si>
    <t>单位代码：208050</t>
  </si>
  <si>
    <t>单位名称：宁县瓦斜乡中心小学</t>
  </si>
  <si>
    <t>部门预算公开表</t>
  </si>
  <si>
    <t xml:space="preserve">     </t>
  </si>
  <si>
    <t>编制日期：</t>
  </si>
  <si>
    <t>部门领导：</t>
  </si>
  <si>
    <t>拜辉</t>
  </si>
  <si>
    <t>财务负责人：昔峰</t>
  </si>
  <si>
    <t xml:space="preserve">制表人：刘志钊 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</si>
  <si>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</si>
  <si>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</si>
  <si>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</si>
  <si>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</si>
  <si>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</si>
  <si>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</si>
  <si>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</si>
  <si>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</si>
  <si>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</si>
  <si>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</si>
  <si>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</si>
  <si>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</si>
  <si>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</si>
  <si>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</si>
  <si>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</si>
  <si>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</si>
  <si>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</si>
  <si>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</si>
  <si>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</si>
  <si>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</si>
  <si>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</si>
  <si>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</si>
  <si>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</si>
  <si>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</si>
  <si>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</si>
  <si>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</si>
  <si>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</si>
  <si>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</si>
  <si>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</si>
  <si>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</si>
  <si>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</si>
  <si>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</si>
  <si>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</si>
  <si>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</si>
  <si>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</si>
  <si>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</si>
  <si>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</si>
  <si>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</si>
  <si>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</si>
  <si>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</si>
  <si>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</si>
  <si>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</si>
  <si>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</si>
  <si>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</si>
  <si>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</si>
  <si>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</si>
  <si>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</si>
  <si>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</si>
  <si>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</si>
  <si>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</si>
  <si>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</si>
  <si>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</si>
  <si>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</si>
  <si>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</si>
  <si>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</si>
  <si>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</si>
  <si>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</si>
  <si>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</si>
  <si>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</si>
  <si>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</si>
  <si>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</si>
  <si>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</si>
  <si>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</si>
  <si>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</si>
  <si>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</si>
  <si>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</si>
  <si>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</si>
  <si>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</si>
  <si>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</si>
  <si>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</si>
  <si>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</si>
  <si>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</si>
  <si>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</si>
  <si>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</si>
  <si>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</si>
  <si>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</si>
  <si>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</si>
  <si>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</si>
  <si>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</si>
  <si>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</si>
  <si>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</si>
  <si>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</si>
  <si>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</si>
  <si>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</si>
  <si>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</si>
  <si>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</si>
  <si>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</si>
  <si>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</si>
  <si>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</si>
  <si>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</si>
  <si>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</si>
  <si>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</si>
  <si>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</si>
  <si>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</si>
  <si>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</si>
  <si>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</si>
  <si>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</si>
  <si>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</si>
  <si>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</si>
  <si>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</si>
  <si>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</si>
  <si>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</si>
  <si>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</si>
  <si>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</si>
  <si>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</si>
  <si>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</si>
  <si>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</si>
  <si>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20502-普通教育</t>
    </r>
  </si>
  <si>
    <t xml:space="preserve">      2050201-学前教育</t>
  </si>
  <si>
    <t xml:space="preserve">      2050202-小学教育</t>
  </si>
  <si>
    <t>208-社会保障和就业支出</t>
  </si>
  <si>
    <t xml:space="preserve">   20805-行政事业单位养老支出</t>
  </si>
  <si>
    <t xml:space="preserve">       2080502-事业单位离退休</t>
  </si>
  <si>
    <t xml:space="preserve">       2080505-机关事业单位基本养老保险缴费支出</t>
  </si>
  <si>
    <t xml:space="preserve">   20899-其他社会保障和就业支出</t>
  </si>
  <si>
    <t xml:space="preserve">       2089999-其他社会保障和就业支出</t>
  </si>
  <si>
    <t>210-卫生健康支出</t>
  </si>
  <si>
    <t xml:space="preserve">   21011-行政事业单位医疗</t>
  </si>
  <si>
    <t xml:space="preserve">       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</si>
  <si>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</si>
  <si>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</si>
  <si>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</si>
  <si>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</si>
  <si>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</si>
  <si>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</si>
  <si>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</si>
  <si>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</si>
  <si>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</si>
  <si>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</si>
  <si>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</si>
  <si>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</si>
  <si>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</si>
  <si>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</si>
  <si>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</si>
  <si>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</si>
  <si>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</si>
  <si>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</si>
  <si>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</si>
  <si>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</si>
  <si>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</si>
  <si>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</si>
  <si>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</si>
  <si>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</si>
  <si>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</si>
  <si>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</si>
  <si>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</si>
  <si>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</si>
  <si>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</si>
  <si>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</si>
  <si>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</si>
  <si>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</si>
  <si>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</si>
  <si>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</si>
  <si>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</si>
  <si>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</si>
  <si>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</si>
  <si>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</si>
  <si>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</si>
  <si>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</si>
  <si>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</si>
  <si>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</si>
  <si>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</si>
  <si>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宁县瓦斜乡中心小学</t>
  </si>
  <si>
    <t>一般公共预算支出情况表</t>
  </si>
  <si>
    <t>科目编码</t>
  </si>
  <si>
    <t>科目名称</t>
  </si>
  <si>
    <t>合   计</t>
  </si>
  <si>
    <t>205</t>
  </si>
  <si>
    <t>教育支出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</si>
  <si>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20502</t>
    </r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</si>
  <si>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>普通教育</t>
    </r>
  </si>
  <si>
    <t xml:space="preserve">    2050201</t>
  </si>
  <si>
    <t xml:space="preserve">     学前教育</t>
  </si>
  <si>
    <t xml:space="preserve">    2050202</t>
  </si>
  <si>
    <t xml:space="preserve">     小学教育</t>
  </si>
  <si>
    <t>208</t>
  </si>
  <si>
    <t>社会保障和就业支出</t>
  </si>
  <si>
    <t xml:space="preserve">   20805</t>
  </si>
  <si>
    <t xml:space="preserve">   行政事业单位养老支出</t>
  </si>
  <si>
    <t xml:space="preserve">    2080502</t>
  </si>
  <si>
    <t xml:space="preserve">     事业单位离退休</t>
  </si>
  <si>
    <t xml:space="preserve">    2080505</t>
  </si>
  <si>
    <t xml:space="preserve">    机关事业单位基本养老保险缴费支出</t>
  </si>
  <si>
    <t xml:space="preserve">   20899</t>
  </si>
  <si>
    <t xml:space="preserve">   其他社会保障和就业支出</t>
  </si>
  <si>
    <t xml:space="preserve">    2089999</t>
  </si>
  <si>
    <t xml:space="preserve">     其他社会保障和就业支出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</si>
  <si>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</si>
  <si>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</si>
  <si>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</si>
  <si>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</si>
  <si>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</si>
  <si>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</si>
  <si>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</si>
  <si>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</si>
  <si>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</si>
  <si>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</si>
  <si>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</si>
  <si>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</si>
  <si>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</si>
  <si>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</si>
  <si>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</si>
  <si>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</si>
  <si>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</si>
  <si>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</si>
  <si>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</si>
  <si>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</si>
  <si>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</si>
  <si>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</si>
  <si>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</si>
  <si>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</si>
  <si>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</si>
  <si>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</si>
  <si>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 xml:space="preserve">  302</t>
  </si>
  <si>
    <t>商品和服务支出</t>
  </si>
  <si>
    <t>30201</t>
  </si>
  <si>
    <t xml:space="preserve">  办公费</t>
  </si>
  <si>
    <t>30205</t>
  </si>
  <si>
    <t xml:space="preserve">  水费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</si>
  <si>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</si>
  <si>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</si>
  <si>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</si>
  <si>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</si>
  <si>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</si>
  <si>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</si>
  <si>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</si>
  <si>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</si>
  <si>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</si>
  <si>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</si>
  <si>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 xml:space="preserve">  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</si>
  <si>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</si>
  <si>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</si>
  <si>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</si>
  <si>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</si>
  <si>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</si>
  <si>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</si>
  <si>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</si>
  <si>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</si>
  <si>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</si>
  <si>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</si>
  <si>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</si>
  <si>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</si>
  <si>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</si>
  <si>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</si>
  <si>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</si>
  <si>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</si>
  <si>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</si>
  <si>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</si>
  <si>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</si>
  <si>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</si>
  <si>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</si>
  <si>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</si>
  <si>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</si>
  <si>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</si>
  <si>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</si>
  <si>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</si>
  <si>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 xml:space="preserve">    办公费</t>
  </si>
  <si>
    <t xml:space="preserve">    工会经费</t>
  </si>
  <si>
    <t xml:space="preserve">    福利费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</si>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</sst>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_ "/>
    <numFmt numFmtId="179" formatCode="#0.00"/>
    <numFmt numFmtId="180" formatCode="#,##0.00_ ;[Red]\-#,##0.00\ "/>
    <numFmt numFmtId="181" formatCode="yyyy/mm/dd"/>
  </numFmts>
  <fonts count="57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5" borderId="8" applyNumberFormat="0" applyAlignment="0" applyProtection="0">
      <alignment vertical="center"/>
    </xf>
    <xf numFmtId="0" fontId="46" fillId="5" borderId="7" applyNumberFormat="0" applyAlignment="0" applyProtection="0">
      <alignment vertical="center"/>
    </xf>
    <xf numFmtId="0" fontId="47" fillId="6" borderId="9" applyNumberFormat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10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indent="2"/>
    </xf>
    <xf numFmtId="0" fontId="0" fillId="0" borderId="0" xfId="0" applyFont="1" applyFill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/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78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177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>
      <alignment vertical="center"/>
    </xf>
    <xf numFmtId="178" fontId="28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19" fillId="0" borderId="2" xfId="0" applyNumberFormat="1" applyFont="1" applyBorder="1" applyAlignment="1">
      <alignment horizontal="right"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79" fontId="22" fillId="0" borderId="2" xfId="0" applyNumberFormat="1" applyFont="1" applyBorder="1" applyAlignment="1">
      <alignment vertical="center" wrapText="1"/>
    </xf>
    <xf numFmtId="179" fontId="22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/>
    </xf>
    <xf numFmtId="178" fontId="28" fillId="0" borderId="1" xfId="0" applyNumberFormat="1" applyFont="1" applyBorder="1" applyAlignment="1">
      <alignment horizontal="center" vertical="center"/>
    </xf>
    <xf numFmtId="178" fontId="27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177" fontId="31" fillId="0" borderId="2" xfId="0" applyNumberFormat="1" applyFont="1" applyBorder="1" applyAlignment="1">
      <alignment vertical="center" wrapText="1"/>
    </xf>
    <xf numFmtId="177" fontId="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5" workbookViewId="0">
      <selection activeCell="A5" sqref="$A5:$XFD9"/>
    </sheetView>
  </sheetViews>
  <sheetFormatPr defaultColWidth="10" defaultRowHeight="14.4"/>
  <cols>
    <col min="1" max="1" width="2.5462962962963" customWidth="1"/>
    <col min="2" max="2" width="10.8888888888889" customWidth="1"/>
    <col min="3" max="4" width="9.76851851851852" customWidth="1"/>
    <col min="5" max="5" width="13" customWidth="1"/>
    <col min="6" max="6" width="11.4444444444444" customWidth="1"/>
    <col min="7" max="7" width="11.5092592592593" customWidth="1"/>
    <col min="8" max="11" width="9.76851851851852" customWidth="1"/>
  </cols>
  <sheetData>
    <row r="1" ht="14.3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14.3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4"/>
      <c r="B3" s="124" t="s">
        <v>0</v>
      </c>
      <c r="C3" s="124"/>
      <c r="D3" s="124"/>
      <c r="E3" s="14"/>
      <c r="F3" s="14"/>
      <c r="G3" s="14"/>
      <c r="H3" s="14"/>
      <c r="I3" s="14"/>
      <c r="J3" s="14"/>
      <c r="K3" s="14"/>
    </row>
    <row r="4" ht="22.75" customHeight="1" spans="1:11">
      <c r="A4" s="14"/>
      <c r="B4" s="124" t="s">
        <v>1</v>
      </c>
      <c r="C4" s="124"/>
      <c r="D4" s="124"/>
      <c r="E4" s="124"/>
      <c r="F4" s="14"/>
      <c r="G4" s="14"/>
      <c r="H4" s="14"/>
      <c r="I4" s="14"/>
      <c r="J4" s="14"/>
      <c r="K4" s="14"/>
    </row>
    <row r="5" ht="22.75" customHeight="1" spans="1:11">
      <c r="A5" s="14"/>
      <c r="B5" s="124"/>
      <c r="C5" s="124"/>
      <c r="D5" s="124"/>
      <c r="E5" s="124"/>
      <c r="F5" s="14"/>
      <c r="G5" s="14"/>
      <c r="H5" s="14"/>
      <c r="I5" s="14"/>
      <c r="J5" s="14"/>
      <c r="K5" s="14"/>
    </row>
    <row r="6" ht="22.75" customHeight="1" spans="1:11">
      <c r="A6" s="14"/>
      <c r="B6" s="124"/>
      <c r="C6" s="124"/>
      <c r="D6" s="124"/>
      <c r="E6" s="124"/>
      <c r="F6" s="14"/>
      <c r="G6" s="14"/>
      <c r="H6" s="14"/>
      <c r="I6" s="14"/>
      <c r="J6" s="14"/>
      <c r="K6" s="14"/>
    </row>
    <row r="7" ht="22.75" customHeight="1" spans="1:11">
      <c r="A7" s="14"/>
      <c r="B7" s="124"/>
      <c r="C7" s="124"/>
      <c r="D7" s="124"/>
      <c r="E7" s="124"/>
      <c r="F7" s="14"/>
      <c r="G7" s="14"/>
      <c r="H7" s="14"/>
      <c r="I7" s="14"/>
      <c r="J7" s="14"/>
      <c r="K7" s="14"/>
    </row>
    <row r="8" ht="22.75" customHeight="1" spans="1:11">
      <c r="A8" s="14"/>
      <c r="B8" s="124"/>
      <c r="C8" s="124"/>
      <c r="D8" s="124"/>
      <c r="E8" s="124"/>
      <c r="F8" s="14"/>
      <c r="G8" s="14"/>
      <c r="H8" s="14"/>
      <c r="I8" s="14"/>
      <c r="J8" s="14"/>
      <c r="K8" s="14"/>
    </row>
    <row r="9" ht="22.75" customHeight="1" spans="1:11">
      <c r="A9" s="14"/>
      <c r="B9" s="124"/>
      <c r="C9" s="124"/>
      <c r="D9" s="124"/>
      <c r="E9" s="124"/>
      <c r="F9" s="14"/>
      <c r="G9" s="14"/>
      <c r="H9" s="14"/>
      <c r="I9" s="14"/>
      <c r="J9" s="14"/>
      <c r="K9" s="14"/>
    </row>
    <row r="10" ht="14.3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78.55" customHeight="1" spans="1:14">
      <c r="A11" s="12"/>
      <c r="B11" s="125" t="s">
        <v>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ht="22.75" customHeight="1" spans="1:1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22.75" customHeight="1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ht="22.75" customHeight="1" spans="1:1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ht="22.75" customHeight="1" spans="1:11">
      <c r="A15" s="14"/>
      <c r="B15" s="14" t="s">
        <v>3</v>
      </c>
      <c r="C15" s="14"/>
      <c r="F15" s="126" t="s">
        <v>4</v>
      </c>
      <c r="G15" s="127">
        <v>45363</v>
      </c>
      <c r="H15" s="14"/>
      <c r="I15" s="14"/>
      <c r="J15" s="14"/>
      <c r="K15" s="14"/>
    </row>
    <row r="16" ht="22.75" customHeight="1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ht="22.75" customHeight="1" spans="1:13">
      <c r="A17" s="14"/>
      <c r="B17" s="128" t="s">
        <v>5</v>
      </c>
      <c r="C17" s="129" t="s">
        <v>6</v>
      </c>
      <c r="D17" s="14"/>
      <c r="E17" s="130" t="s">
        <v>7</v>
      </c>
      <c r="F17" s="131"/>
      <c r="G17" s="131"/>
      <c r="H17" s="131"/>
      <c r="I17" s="12"/>
      <c r="J17" s="14"/>
      <c r="K17" s="14"/>
      <c r="L17" s="131" t="s">
        <v>8</v>
      </c>
      <c r="M17" s="131"/>
    </row>
    <row r="18" ht="14.3" customHeight="1" spans="1:11">
      <c r="A18" s="12"/>
      <c r="B18" s="12"/>
      <c r="C18" s="12" t="s">
        <v>9</v>
      </c>
      <c r="D18" s="12"/>
      <c r="E18" s="12"/>
      <c r="F18" s="12"/>
      <c r="G18" s="12"/>
      <c r="H18" s="12"/>
      <c r="I18" s="12"/>
      <c r="J18" s="12"/>
      <c r="K18" s="12"/>
    </row>
    <row r="19" ht="14.3" customHeight="1" spans="1:1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ht="14.3" customHeight="1" spans="1:1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5">
    <mergeCell ref="B3:D3"/>
    <mergeCell ref="B4:E4"/>
    <mergeCell ref="B11:N11"/>
    <mergeCell ref="E17:H17"/>
    <mergeCell ref="L17:M17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3"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68.1666666666667" customWidth="1"/>
    <col min="3" max="3" width="58.7592592592593" customWidth="1"/>
  </cols>
  <sheetData>
    <row r="1" ht="35.4" customHeight="1" spans="1:2">
      <c r="A1" s="12"/>
      <c r="B1" s="12"/>
    </row>
    <row r="2" ht="39.15" customHeight="1" spans="1:3">
      <c r="A2" s="12"/>
      <c r="B2" s="119" t="s">
        <v>10</v>
      </c>
      <c r="C2" s="119"/>
    </row>
    <row r="3" ht="29.35" customHeight="1" spans="1:3">
      <c r="A3" s="120"/>
      <c r="B3" s="121" t="s">
        <v>11</v>
      </c>
      <c r="C3" s="121" t="s">
        <v>12</v>
      </c>
    </row>
    <row r="4" ht="28.45" customHeight="1" spans="1:3">
      <c r="A4" s="110"/>
      <c r="B4" s="122" t="s">
        <v>13</v>
      </c>
      <c r="C4" s="123" t="s">
        <v>14</v>
      </c>
    </row>
    <row r="5" ht="28.45" customHeight="1" spans="1:3">
      <c r="A5" s="110"/>
      <c r="B5" s="122" t="s">
        <v>15</v>
      </c>
      <c r="C5" s="123" t="s">
        <v>16</v>
      </c>
    </row>
    <row r="6" ht="28.45" customHeight="1" spans="1:3">
      <c r="A6" s="110"/>
      <c r="B6" s="122" t="s">
        <v>17</v>
      </c>
      <c r="C6" s="123" t="s">
        <v>18</v>
      </c>
    </row>
    <row r="7" ht="28.45" customHeight="1" spans="1:3">
      <c r="A7" s="110"/>
      <c r="B7" s="122" t="s">
        <v>19</v>
      </c>
      <c r="C7" s="123"/>
    </row>
    <row r="8" ht="28.45" customHeight="1" spans="1:3">
      <c r="A8" s="110"/>
      <c r="B8" s="122" t="s">
        <v>20</v>
      </c>
      <c r="C8" s="123" t="s">
        <v>21</v>
      </c>
    </row>
    <row r="9" ht="28.45" customHeight="1" spans="1:3">
      <c r="A9" s="110"/>
      <c r="B9" s="122" t="s">
        <v>22</v>
      </c>
      <c r="C9" s="123" t="s">
        <v>23</v>
      </c>
    </row>
    <row r="10" ht="28.45" customHeight="1" spans="1:3">
      <c r="A10" s="110"/>
      <c r="B10" s="122" t="s">
        <v>24</v>
      </c>
      <c r="C10" s="123" t="s">
        <v>25</v>
      </c>
    </row>
    <row r="11" ht="28.45" customHeight="1" spans="1:3">
      <c r="A11" s="110"/>
      <c r="B11" s="122" t="s">
        <v>26</v>
      </c>
      <c r="C11" s="123" t="s">
        <v>27</v>
      </c>
    </row>
    <row r="12" ht="28.45" customHeight="1" spans="1:3">
      <c r="A12" s="110"/>
      <c r="B12" s="122" t="s">
        <v>28</v>
      </c>
      <c r="C12" s="123"/>
    </row>
    <row r="13" ht="28.45" customHeight="1" spans="1:3">
      <c r="A13" s="12"/>
      <c r="B13" s="122" t="s">
        <v>29</v>
      </c>
      <c r="C13" s="123"/>
    </row>
    <row r="14" ht="28.45" customHeight="1" spans="1:3">
      <c r="A14" s="12"/>
      <c r="B14" s="122" t="s">
        <v>30</v>
      </c>
      <c r="C14" s="123" t="s">
        <v>14</v>
      </c>
    </row>
    <row r="15" ht="36" customHeight="1" spans="2:3">
      <c r="B15" s="122" t="s">
        <v>31</v>
      </c>
      <c r="C15" s="39"/>
    </row>
  </sheetData>
  <mergeCells count="1">
    <mergeCell ref="B2:C2"/>
  </mergeCells>
  <pageMargins left="0.747916666666667" right="0.75" top="0.708333333333333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28" workbookViewId="0">
      <selection activeCell="E4" sqref="E$1:I$1048576"/>
    </sheetView>
  </sheetViews>
  <sheetFormatPr defaultColWidth="10" defaultRowHeight="14.4" outlineLevelCol="3"/>
  <cols>
    <col min="1" max="1" width="68.212962962963" customWidth="1"/>
    <col min="2" max="2" width="37.9537037037037" customWidth="1"/>
    <col min="3" max="3" width="58.3240740740741" customWidth="1"/>
    <col min="4" max="4" width="46.7592592592593" customWidth="1"/>
  </cols>
  <sheetData>
    <row r="1" ht="14.3" customHeight="1" spans="1:4">
      <c r="A1" s="12"/>
      <c r="B1" s="12"/>
      <c r="C1" s="12"/>
      <c r="D1" s="12"/>
    </row>
    <row r="2" ht="39.85" customHeight="1" spans="1:4">
      <c r="A2" s="13" t="s">
        <v>32</v>
      </c>
      <c r="B2" s="13"/>
      <c r="C2" s="13"/>
      <c r="D2" s="13"/>
    </row>
    <row r="3" ht="22.75" customHeight="1" spans="1:4">
      <c r="A3" s="110"/>
      <c r="B3" s="110"/>
      <c r="C3" s="110"/>
      <c r="D3" s="111" t="s">
        <v>33</v>
      </c>
    </row>
    <row r="4" ht="22.75" customHeight="1" spans="1:4">
      <c r="A4" s="50" t="s">
        <v>34</v>
      </c>
      <c r="B4" s="50"/>
      <c r="C4" s="50" t="s">
        <v>35</v>
      </c>
      <c r="D4" s="50"/>
    </row>
    <row r="5" ht="22.75" customHeight="1" spans="1:4">
      <c r="A5" s="50" t="s">
        <v>36</v>
      </c>
      <c r="B5" s="50" t="s">
        <v>37</v>
      </c>
      <c r="C5" s="50" t="s">
        <v>36</v>
      </c>
      <c r="D5" s="50" t="s">
        <v>37</v>
      </c>
    </row>
    <row r="6" ht="22.75" customHeight="1" spans="1:4">
      <c r="A6" s="112" t="s">
        <v>38</v>
      </c>
      <c r="B6" s="90">
        <v>13598187.47</v>
      </c>
      <c r="C6" s="112" t="s">
        <v>39</v>
      </c>
      <c r="D6" s="90"/>
    </row>
    <row r="7" ht="22.75" customHeight="1" spans="1:4">
      <c r="A7" s="112" t="s">
        <v>40</v>
      </c>
      <c r="B7" s="90"/>
      <c r="C7" s="112" t="s">
        <v>41</v>
      </c>
      <c r="D7" s="113"/>
    </row>
    <row r="8" ht="22.75" customHeight="1" spans="1:4">
      <c r="A8" s="112" t="s">
        <v>42</v>
      </c>
      <c r="B8" s="90"/>
      <c r="C8" s="112" t="s">
        <v>43</v>
      </c>
      <c r="D8" s="113"/>
    </row>
    <row r="9" ht="22.75" customHeight="1" spans="1:4">
      <c r="A9" s="112" t="s">
        <v>44</v>
      </c>
      <c r="B9" s="90"/>
      <c r="C9" s="112" t="s">
        <v>45</v>
      </c>
      <c r="D9" s="113"/>
    </row>
    <row r="10" ht="22.75" customHeight="1" spans="1:4">
      <c r="A10" s="112" t="s">
        <v>46</v>
      </c>
      <c r="B10" s="90">
        <v>15000</v>
      </c>
      <c r="C10" s="112" t="s">
        <v>47</v>
      </c>
      <c r="D10" s="113">
        <f>11654913.255+15000</f>
        <v>11669913.255</v>
      </c>
    </row>
    <row r="11" ht="22.75" customHeight="1" spans="1:4">
      <c r="A11" s="112" t="s">
        <v>48</v>
      </c>
      <c r="B11" s="90"/>
      <c r="C11" s="112" t="s">
        <v>49</v>
      </c>
      <c r="D11" s="113"/>
    </row>
    <row r="12" ht="22.75" customHeight="1" spans="1:4">
      <c r="A12" s="112" t="s">
        <v>50</v>
      </c>
      <c r="B12" s="90"/>
      <c r="C12" s="112" t="s">
        <v>51</v>
      </c>
      <c r="D12" s="113"/>
    </row>
    <row r="13" ht="22.75" customHeight="1" spans="1:4">
      <c r="A13" s="112" t="s">
        <v>52</v>
      </c>
      <c r="B13" s="90"/>
      <c r="C13" s="112" t="s">
        <v>53</v>
      </c>
      <c r="D13" s="113">
        <v>1159842.73</v>
      </c>
    </row>
    <row r="14" ht="22.75" customHeight="1" spans="1:4">
      <c r="A14" s="112" t="s">
        <v>54</v>
      </c>
      <c r="B14" s="90"/>
      <c r="C14" s="112" t="s">
        <v>55</v>
      </c>
      <c r="D14" s="113"/>
    </row>
    <row r="15" ht="22.75" customHeight="1" spans="1:4">
      <c r="A15" s="112"/>
      <c r="B15" s="114"/>
      <c r="C15" s="112" t="s">
        <v>56</v>
      </c>
      <c r="D15" s="113">
        <v>783431.487</v>
      </c>
    </row>
    <row r="16" ht="22.75" customHeight="1" spans="1:4">
      <c r="A16" s="112"/>
      <c r="B16" s="114"/>
      <c r="C16" s="112" t="s">
        <v>57</v>
      </c>
      <c r="D16" s="113"/>
    </row>
    <row r="17" ht="22.75" customHeight="1" spans="1:4">
      <c r="A17" s="112"/>
      <c r="B17" s="114"/>
      <c r="C17" s="112" t="s">
        <v>58</v>
      </c>
      <c r="D17" s="113"/>
    </row>
    <row r="18" ht="22.75" customHeight="1" spans="1:4">
      <c r="A18" s="112"/>
      <c r="B18" s="114"/>
      <c r="C18" s="112" t="s">
        <v>59</v>
      </c>
      <c r="D18" s="113"/>
    </row>
    <row r="19" ht="22.75" customHeight="1" spans="1:4">
      <c r="A19" s="112"/>
      <c r="B19" s="114"/>
      <c r="C19" s="112" t="s">
        <v>60</v>
      </c>
      <c r="D19" s="113"/>
    </row>
    <row r="20" ht="22.75" customHeight="1" spans="1:4">
      <c r="A20" s="115"/>
      <c r="B20" s="116"/>
      <c r="C20" s="112" t="s">
        <v>61</v>
      </c>
      <c r="D20" s="113"/>
    </row>
    <row r="21" ht="22.75" customHeight="1" spans="1:4">
      <c r="A21" s="115"/>
      <c r="B21" s="116"/>
      <c r="C21" s="112" t="s">
        <v>62</v>
      </c>
      <c r="D21" s="113"/>
    </row>
    <row r="22" ht="22.75" customHeight="1" spans="1:4">
      <c r="A22" s="115"/>
      <c r="B22" s="116"/>
      <c r="C22" s="112" t="s">
        <v>63</v>
      </c>
      <c r="D22" s="113"/>
    </row>
    <row r="23" ht="22.75" customHeight="1" spans="1:4">
      <c r="A23" s="115"/>
      <c r="B23" s="116"/>
      <c r="C23" s="112" t="s">
        <v>64</v>
      </c>
      <c r="D23" s="113"/>
    </row>
    <row r="24" ht="22.75" customHeight="1" spans="1:4">
      <c r="A24" s="115"/>
      <c r="B24" s="116"/>
      <c r="C24" s="112" t="s">
        <v>65</v>
      </c>
      <c r="D24" s="113"/>
    </row>
    <row r="25" ht="22.75" customHeight="1" spans="1:4">
      <c r="A25" s="112"/>
      <c r="B25" s="114"/>
      <c r="C25" s="112" t="s">
        <v>66</v>
      </c>
      <c r="D25" s="113"/>
    </row>
    <row r="26" ht="22.75" customHeight="1" spans="1:4">
      <c r="A26" s="112"/>
      <c r="B26" s="114"/>
      <c r="C26" s="112" t="s">
        <v>67</v>
      </c>
      <c r="D26" s="113"/>
    </row>
    <row r="27" ht="22.75" customHeight="1" spans="1:4">
      <c r="A27" s="112"/>
      <c r="B27" s="114"/>
      <c r="C27" s="112" t="s">
        <v>68</v>
      </c>
      <c r="D27" s="113"/>
    </row>
    <row r="28" ht="22.75" customHeight="1" spans="1:4">
      <c r="A28" s="115"/>
      <c r="B28" s="116"/>
      <c r="C28" s="112" t="s">
        <v>69</v>
      </c>
      <c r="D28" s="113"/>
    </row>
    <row r="29" ht="22.75" customHeight="1" spans="1:4">
      <c r="A29" s="115"/>
      <c r="B29" s="116"/>
      <c r="C29" s="112" t="s">
        <v>70</v>
      </c>
      <c r="D29" s="113"/>
    </row>
    <row r="30" ht="22.75" customHeight="1" spans="1:4">
      <c r="A30" s="115"/>
      <c r="B30" s="116"/>
      <c r="C30" s="112" t="s">
        <v>71</v>
      </c>
      <c r="D30" s="113"/>
    </row>
    <row r="31" ht="22.75" customHeight="1" spans="1:4">
      <c r="A31" s="115"/>
      <c r="B31" s="116"/>
      <c r="C31" s="112" t="s">
        <v>72</v>
      </c>
      <c r="D31" s="113"/>
    </row>
    <row r="32" ht="22.75" customHeight="1" spans="1:4">
      <c r="A32" s="115"/>
      <c r="B32" s="116"/>
      <c r="C32" s="112" t="s">
        <v>73</v>
      </c>
      <c r="D32" s="113"/>
    </row>
    <row r="33" ht="22.75" customHeight="1" spans="1:4">
      <c r="A33" s="112"/>
      <c r="B33" s="112"/>
      <c r="C33" s="112" t="s">
        <v>74</v>
      </c>
      <c r="D33" s="113"/>
    </row>
    <row r="34" ht="22.75" customHeight="1" spans="1:4">
      <c r="A34" s="112"/>
      <c r="B34" s="112"/>
      <c r="C34" s="112" t="s">
        <v>75</v>
      </c>
      <c r="D34" s="113"/>
    </row>
    <row r="35" ht="22.75" customHeight="1" spans="1:4">
      <c r="A35" s="112"/>
      <c r="B35" s="112"/>
      <c r="C35" s="112" t="s">
        <v>76</v>
      </c>
      <c r="D35" s="113"/>
    </row>
    <row r="36" ht="22.75" customHeight="1" spans="1:4">
      <c r="A36" s="112"/>
      <c r="B36" s="112"/>
      <c r="C36" s="112"/>
      <c r="D36" s="112"/>
    </row>
    <row r="37" ht="22.75" customHeight="1" spans="1:4">
      <c r="A37" s="112"/>
      <c r="B37" s="112"/>
      <c r="C37" s="112"/>
      <c r="D37" s="112"/>
    </row>
    <row r="38" ht="22.75" customHeight="1" spans="1:4">
      <c r="A38" s="112"/>
      <c r="B38" s="112"/>
      <c r="C38" s="112"/>
      <c r="D38" s="112"/>
    </row>
    <row r="39" ht="22.75" customHeight="1" spans="1:4">
      <c r="A39" s="115" t="s">
        <v>77</v>
      </c>
      <c r="B39" s="117">
        <f>SUM(B6:B14)</f>
        <v>13613187.47</v>
      </c>
      <c r="C39" s="115" t="s">
        <v>78</v>
      </c>
      <c r="D39" s="117">
        <f>SUM(D6:D38)</f>
        <v>13613187.472</v>
      </c>
    </row>
    <row r="40" ht="22.75" customHeight="1" spans="1:4">
      <c r="A40" s="115" t="s">
        <v>79</v>
      </c>
      <c r="B40" s="117"/>
      <c r="C40" s="115" t="s">
        <v>80</v>
      </c>
      <c r="D40" s="117"/>
    </row>
    <row r="41" ht="22.75" customHeight="1" spans="1:4">
      <c r="A41" s="115" t="s">
        <v>81</v>
      </c>
      <c r="B41" s="118"/>
      <c r="C41" s="112"/>
      <c r="D41" s="118"/>
    </row>
    <row r="42" ht="22.75" customHeight="1" spans="1:4">
      <c r="A42" s="115" t="s">
        <v>82</v>
      </c>
      <c r="B42" s="117">
        <f>B39+B40</f>
        <v>13613187.47</v>
      </c>
      <c r="C42" s="115" t="s">
        <v>83</v>
      </c>
      <c r="D42" s="117">
        <f>D39+D40</f>
        <v>13613187.472</v>
      </c>
    </row>
  </sheetData>
  <mergeCells count="4">
    <mergeCell ref="A2:D2"/>
    <mergeCell ref="A3:C3"/>
    <mergeCell ref="A4:B4"/>
    <mergeCell ref="C4:D4"/>
  </mergeCells>
  <pageMargins left="0.786805555555556" right="0.75" top="0.270000010728836" bottom="0.270000010728836" header="0" footer="0"/>
  <pageSetup paperSize="9" scale="61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workbookViewId="0">
      <selection activeCell="C21" sqref="C$1:C$1048576"/>
    </sheetView>
  </sheetViews>
  <sheetFormatPr defaultColWidth="7.87962962962963" defaultRowHeight="12.75" customHeight="1" outlineLevelCol="1"/>
  <cols>
    <col min="1" max="1" width="128.722222222222" style="20" customWidth="1"/>
    <col min="2" max="2" width="78.0277777777778" style="20" customWidth="1"/>
    <col min="3" max="16384" width="7.87962962962963" style="19"/>
  </cols>
  <sheetData>
    <row r="1" ht="24.75" customHeight="1" spans="1:1">
      <c r="A1" s="29"/>
    </row>
    <row r="2" ht="24.75" customHeight="1" spans="1:2">
      <c r="A2" s="22" t="s">
        <v>84</v>
      </c>
      <c r="B2" s="22"/>
    </row>
    <row r="3" ht="24.75" customHeight="1" spans="1:2">
      <c r="A3" s="101"/>
      <c r="B3" s="23" t="s">
        <v>33</v>
      </c>
    </row>
    <row r="4" ht="24" customHeight="1" spans="1:2">
      <c r="A4" s="33" t="s">
        <v>36</v>
      </c>
      <c r="B4" s="33" t="s">
        <v>37</v>
      </c>
    </row>
    <row r="5" s="19" customFormat="1" ht="25" customHeight="1" spans="1:2">
      <c r="A5" s="102" t="s">
        <v>85</v>
      </c>
      <c r="B5" s="103">
        <f>B6+B7</f>
        <v>13598187.47</v>
      </c>
    </row>
    <row r="6" s="19" customFormat="1" ht="25" customHeight="1" spans="1:2">
      <c r="A6" s="104" t="s">
        <v>86</v>
      </c>
      <c r="B6" s="105">
        <v>13598187.47</v>
      </c>
    </row>
    <row r="7" s="19" customFormat="1" ht="25" customHeight="1" spans="1:2">
      <c r="A7" s="104" t="s">
        <v>87</v>
      </c>
      <c r="B7" s="105"/>
    </row>
    <row r="8" s="19" customFormat="1" ht="25" customHeight="1" spans="1:2">
      <c r="A8" s="102" t="s">
        <v>88</v>
      </c>
      <c r="B8" s="105">
        <f>B9+B10</f>
        <v>0</v>
      </c>
    </row>
    <row r="9" s="19" customFormat="1" ht="25" customHeight="1" spans="1:2">
      <c r="A9" s="104" t="s">
        <v>86</v>
      </c>
      <c r="B9" s="105"/>
    </row>
    <row r="10" s="19" customFormat="1" ht="25" customHeight="1" spans="1:2">
      <c r="A10" s="104" t="s">
        <v>87</v>
      </c>
      <c r="B10" s="105"/>
    </row>
    <row r="11" s="19" customFormat="1" ht="25" customHeight="1" spans="1:2">
      <c r="A11" s="102" t="s">
        <v>89</v>
      </c>
      <c r="B11" s="105"/>
    </row>
    <row r="12" s="19" customFormat="1" ht="25" customHeight="1" spans="1:2">
      <c r="A12" s="104" t="s">
        <v>86</v>
      </c>
      <c r="B12" s="105"/>
    </row>
    <row r="13" s="19" customFormat="1" ht="25" customHeight="1" spans="1:2">
      <c r="A13" s="104" t="s">
        <v>87</v>
      </c>
      <c r="B13" s="105"/>
    </row>
    <row r="14" s="19" customFormat="1" ht="25" customHeight="1" spans="1:2">
      <c r="A14" s="106" t="s">
        <v>90</v>
      </c>
      <c r="B14" s="105">
        <f>SUM(B15:B17)</f>
        <v>15000</v>
      </c>
    </row>
    <row r="15" s="19" customFormat="1" ht="25" customHeight="1" spans="1:2">
      <c r="A15" s="104" t="s">
        <v>91</v>
      </c>
      <c r="B15" s="105">
        <v>15000</v>
      </c>
    </row>
    <row r="16" s="19" customFormat="1" ht="25" customHeight="1" spans="1:2">
      <c r="A16" s="104" t="s">
        <v>92</v>
      </c>
      <c r="B16" s="105"/>
    </row>
    <row r="17" s="19" customFormat="1" ht="25" customHeight="1" spans="1:2">
      <c r="A17" s="104" t="s">
        <v>93</v>
      </c>
      <c r="B17" s="105"/>
    </row>
    <row r="18" s="19" customFormat="1" ht="25" customHeight="1" spans="1:2">
      <c r="A18" s="106" t="s">
        <v>94</v>
      </c>
      <c r="B18" s="105"/>
    </row>
    <row r="19" s="19" customFormat="1" ht="25" customHeight="1" spans="1:2">
      <c r="A19" s="106" t="s">
        <v>95</v>
      </c>
      <c r="B19" s="105"/>
    </row>
    <row r="20" s="19" customFormat="1" ht="25" customHeight="1" spans="1:2">
      <c r="A20" s="106" t="s">
        <v>96</v>
      </c>
      <c r="B20" s="105"/>
    </row>
    <row r="21" s="19" customFormat="1" ht="25" customHeight="1" spans="1:2">
      <c r="A21" s="106" t="s">
        <v>97</v>
      </c>
      <c r="B21" s="105"/>
    </row>
    <row r="22" s="19" customFormat="1" ht="25" customHeight="1" spans="1:2">
      <c r="A22" s="106" t="s">
        <v>98</v>
      </c>
      <c r="B22" s="103">
        <f>B23+B26+B29+B30</f>
        <v>0</v>
      </c>
    </row>
    <row r="23" s="19" customFormat="1" ht="25" customHeight="1" spans="1:2">
      <c r="A23" s="104" t="s">
        <v>99</v>
      </c>
      <c r="B23" s="103">
        <f>B24+B25</f>
        <v>0</v>
      </c>
    </row>
    <row r="24" s="19" customFormat="1" ht="25" customHeight="1" spans="1:2">
      <c r="A24" s="104" t="s">
        <v>100</v>
      </c>
      <c r="B24" s="103"/>
    </row>
    <row r="25" s="19" customFormat="1" ht="25" customHeight="1" spans="1:2">
      <c r="A25" s="104" t="s">
        <v>101</v>
      </c>
      <c r="B25" s="103"/>
    </row>
    <row r="26" s="19" customFormat="1" ht="25" customHeight="1" spans="1:2">
      <c r="A26" s="104" t="s">
        <v>102</v>
      </c>
      <c r="B26" s="103">
        <f>B27+B28</f>
        <v>0</v>
      </c>
    </row>
    <row r="27" s="19" customFormat="1" ht="25" customHeight="1" spans="1:2">
      <c r="A27" s="104" t="s">
        <v>103</v>
      </c>
      <c r="B27" s="103"/>
    </row>
    <row r="28" s="19" customFormat="1" ht="25" customHeight="1" spans="1:2">
      <c r="A28" s="104" t="s">
        <v>104</v>
      </c>
      <c r="B28" s="103"/>
    </row>
    <row r="29" s="19" customFormat="1" ht="25" customHeight="1" spans="1:2">
      <c r="A29" s="104" t="s">
        <v>105</v>
      </c>
      <c r="B29" s="103"/>
    </row>
    <row r="30" s="19" customFormat="1" ht="25" customHeight="1" spans="1:2">
      <c r="A30" s="104" t="s">
        <v>106</v>
      </c>
      <c r="B30" s="103"/>
    </row>
    <row r="31" ht="25" customHeight="1" spans="1:2">
      <c r="A31" s="107"/>
      <c r="B31" s="103"/>
    </row>
    <row r="32" s="19" customFormat="1" ht="25" customHeight="1" spans="1:2">
      <c r="A32" s="108" t="s">
        <v>107</v>
      </c>
      <c r="B32" s="109">
        <f>B5+B8+B14+B18+B19+B20+B21+B22</f>
        <v>13613187.47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58" fitToWidth="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5" workbookViewId="0">
      <selection activeCell="C15" sqref="C15"/>
    </sheetView>
  </sheetViews>
  <sheetFormatPr defaultColWidth="10" defaultRowHeight="14.4" outlineLevelCol="4"/>
  <cols>
    <col min="1" max="1" width="39.7037037037037" customWidth="1"/>
    <col min="2" max="2" width="14.3333333333333" customWidth="1"/>
    <col min="3" max="3" width="14.712962962963" customWidth="1"/>
    <col min="4" max="4" width="13.2962962962963" customWidth="1"/>
    <col min="5" max="5" width="11.4444444444444" customWidth="1"/>
  </cols>
  <sheetData>
    <row r="1" ht="14.3" customHeight="1" spans="1:5">
      <c r="A1" s="12"/>
      <c r="B1" s="12"/>
      <c r="C1" s="12"/>
      <c r="D1" s="12"/>
      <c r="E1" s="12"/>
    </row>
    <row r="2" ht="39.85" customHeight="1" spans="1:5">
      <c r="A2" s="13" t="s">
        <v>108</v>
      </c>
      <c r="B2" s="13"/>
      <c r="C2" s="13"/>
      <c r="D2" s="13"/>
      <c r="E2" s="13"/>
    </row>
    <row r="3" ht="22.75" customHeight="1" spans="1:5">
      <c r="A3" s="14"/>
      <c r="B3" s="14"/>
      <c r="C3" s="14"/>
      <c r="D3" s="14"/>
      <c r="E3" s="14" t="s">
        <v>33</v>
      </c>
    </row>
    <row r="4" ht="22.75" customHeight="1" spans="1:5">
      <c r="A4" s="95" t="s">
        <v>109</v>
      </c>
      <c r="B4" s="95" t="s">
        <v>110</v>
      </c>
      <c r="C4" s="95" t="s">
        <v>111</v>
      </c>
      <c r="D4" s="95" t="s">
        <v>112</v>
      </c>
      <c r="E4" s="95" t="s">
        <v>113</v>
      </c>
    </row>
    <row r="5" ht="30" customHeight="1" spans="1:5">
      <c r="A5" s="54" t="s">
        <v>114</v>
      </c>
      <c r="B5" s="56">
        <f>B6+B10+B16</f>
        <v>13613187.472</v>
      </c>
      <c r="C5" s="56">
        <f>C6+C10+C16</f>
        <v>13613187.472</v>
      </c>
      <c r="D5" s="69"/>
      <c r="E5" s="69"/>
    </row>
    <row r="6" ht="30" customHeight="1" spans="1:5">
      <c r="A6" s="38" t="s">
        <v>115</v>
      </c>
      <c r="B6" s="96">
        <f>B7</f>
        <v>11669913.255</v>
      </c>
      <c r="C6" s="96">
        <f>C7</f>
        <v>11669913.255</v>
      </c>
      <c r="D6" s="69"/>
      <c r="E6" s="69"/>
    </row>
    <row r="7" ht="30" customHeight="1" spans="1:5">
      <c r="A7" s="70" t="s">
        <v>116</v>
      </c>
      <c r="B7" s="96">
        <f>B8+B9</f>
        <v>11669913.255</v>
      </c>
      <c r="C7" s="96">
        <f>C8+C9</f>
        <v>11669913.255</v>
      </c>
      <c r="D7" s="72"/>
      <c r="E7" s="72"/>
    </row>
    <row r="8" ht="30" customHeight="1" spans="1:5">
      <c r="A8" s="46" t="s">
        <v>117</v>
      </c>
      <c r="B8" s="97">
        <f>57600+15000</f>
        <v>72600</v>
      </c>
      <c r="C8" s="97">
        <f>57600+15000</f>
        <v>72600</v>
      </c>
      <c r="D8" s="39"/>
      <c r="E8" s="39"/>
    </row>
    <row r="9" ht="30" customHeight="1" spans="1:5">
      <c r="A9" s="46" t="s">
        <v>118</v>
      </c>
      <c r="B9" s="76">
        <v>11597313.255</v>
      </c>
      <c r="C9" s="76">
        <v>11597313.255</v>
      </c>
      <c r="D9" s="39"/>
      <c r="E9" s="39"/>
    </row>
    <row r="10" ht="30" customHeight="1" spans="1:5">
      <c r="A10" s="38" t="s">
        <v>119</v>
      </c>
      <c r="B10" s="98">
        <f>B11+B14</f>
        <v>1159842.73</v>
      </c>
      <c r="C10" s="98">
        <f>C11+C14</f>
        <v>1159842.73</v>
      </c>
      <c r="D10" s="39"/>
      <c r="E10" s="39"/>
    </row>
    <row r="11" ht="30" customHeight="1" spans="1:5">
      <c r="A11" s="46" t="s">
        <v>120</v>
      </c>
      <c r="B11" s="76">
        <f>B12</f>
        <v>1064734.92</v>
      </c>
      <c r="C11" s="76">
        <f>C12+C13</f>
        <v>1064734.92</v>
      </c>
      <c r="D11" s="39"/>
      <c r="E11" s="39"/>
    </row>
    <row r="12" ht="30" customHeight="1" spans="1:5">
      <c r="A12" s="75" t="s">
        <v>121</v>
      </c>
      <c r="B12" s="76">
        <v>1064734.92</v>
      </c>
      <c r="C12" s="76">
        <v>96180</v>
      </c>
      <c r="D12" s="39"/>
      <c r="E12" s="39"/>
    </row>
    <row r="13" ht="30" customHeight="1" spans="1:5">
      <c r="A13" s="75" t="s">
        <v>122</v>
      </c>
      <c r="B13" s="76">
        <f>C13</f>
        <v>968554.92</v>
      </c>
      <c r="C13" s="76">
        <v>968554.92</v>
      </c>
      <c r="D13" s="39"/>
      <c r="E13" s="39"/>
    </row>
    <row r="14" ht="30" customHeight="1" spans="1:5">
      <c r="A14" s="75" t="s">
        <v>123</v>
      </c>
      <c r="B14" s="76">
        <f>B15</f>
        <v>95107.81</v>
      </c>
      <c r="C14" s="76">
        <f>C15</f>
        <v>95107.81</v>
      </c>
      <c r="D14" s="39"/>
      <c r="E14" s="39"/>
    </row>
    <row r="15" ht="30" customHeight="1" spans="1:5">
      <c r="A15" s="75" t="s">
        <v>124</v>
      </c>
      <c r="B15" s="76">
        <v>95107.81</v>
      </c>
      <c r="C15" s="76">
        <v>95107.81</v>
      </c>
      <c r="D15" s="39"/>
      <c r="E15" s="39"/>
    </row>
    <row r="16" ht="30" customHeight="1" spans="1:5">
      <c r="A16" s="78" t="s">
        <v>125</v>
      </c>
      <c r="B16" s="99">
        <f>B17</f>
        <v>783431.487</v>
      </c>
      <c r="C16" s="99">
        <f>C17</f>
        <v>783431.487</v>
      </c>
      <c r="D16" s="39"/>
      <c r="E16" s="39"/>
    </row>
    <row r="17" ht="30" customHeight="1" spans="1:5">
      <c r="A17" s="75" t="s">
        <v>126</v>
      </c>
      <c r="B17" s="100">
        <f>B18</f>
        <v>783431.487</v>
      </c>
      <c r="C17" s="100">
        <f>C18</f>
        <v>783431.487</v>
      </c>
      <c r="D17" s="39"/>
      <c r="E17" s="39"/>
    </row>
    <row r="18" ht="30" customHeight="1" spans="1:5">
      <c r="A18" s="75" t="s">
        <v>127</v>
      </c>
      <c r="B18" s="81">
        <f>SUM(C18:O18)</f>
        <v>783431.487</v>
      </c>
      <c r="C18" s="81">
        <v>783431.487</v>
      </c>
      <c r="D18" s="39"/>
      <c r="E18" s="39"/>
    </row>
    <row r="19" ht="30" customHeight="1" spans="1:5">
      <c r="A19" s="39"/>
      <c r="B19" s="39"/>
      <c r="C19" s="39"/>
      <c r="D19" s="39"/>
      <c r="E19" s="39"/>
    </row>
    <row r="20" ht="30" customHeight="1" spans="1:5">
      <c r="A20" s="39"/>
      <c r="B20" s="39"/>
      <c r="C20" s="39"/>
      <c r="D20" s="39"/>
      <c r="E20" s="39"/>
    </row>
    <row r="21" ht="30" customHeight="1" spans="1:5">
      <c r="A21" s="39"/>
      <c r="B21" s="39"/>
      <c r="C21" s="39"/>
      <c r="D21" s="39"/>
      <c r="E21" s="39"/>
    </row>
    <row r="22" ht="30" customHeight="1" spans="1:5">
      <c r="A22" s="39"/>
      <c r="B22" s="39"/>
      <c r="C22" s="39"/>
      <c r="D22" s="39"/>
      <c r="E22" s="39"/>
    </row>
    <row r="23" ht="30" customHeight="1" spans="1:5">
      <c r="A23" s="39"/>
      <c r="B23" s="39"/>
      <c r="C23" s="39"/>
      <c r="D23" s="39"/>
      <c r="E23" s="39"/>
    </row>
    <row r="24" ht="30" customHeight="1" spans="1:5">
      <c r="A24" s="39"/>
      <c r="B24" s="39"/>
      <c r="C24" s="39"/>
      <c r="D24" s="39"/>
      <c r="E24" s="39"/>
    </row>
    <row r="25" ht="30" customHeight="1" spans="1:5">
      <c r="A25" s="39"/>
      <c r="B25" s="39"/>
      <c r="C25" s="39"/>
      <c r="D25" s="39"/>
      <c r="E25" s="39"/>
    </row>
  </sheetData>
  <mergeCells count="1">
    <mergeCell ref="A2:E2"/>
  </mergeCells>
  <pageMargins left="0.590277777777778" right="0.354166666666667" top="0.708333333333333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1" sqref="D11:D16"/>
    </sheetView>
  </sheetViews>
  <sheetFormatPr defaultColWidth="10" defaultRowHeight="14.4" outlineLevelCol="6"/>
  <cols>
    <col min="1" max="1" width="27.9351851851852" customWidth="1"/>
    <col min="2" max="2" width="16.6944444444444" customWidth="1"/>
    <col min="3" max="3" width="36.6388888888889" customWidth="1"/>
    <col min="4" max="4" width="16.0555555555556" customWidth="1"/>
    <col min="5" max="5" width="18.7222222222222" customWidth="1"/>
    <col min="6" max="8" width="9.76851851851852" customWidth="1"/>
  </cols>
  <sheetData>
    <row r="1" ht="14.3" customHeight="1" spans="1:7">
      <c r="A1" s="12"/>
      <c r="B1" s="12"/>
      <c r="C1" s="12"/>
      <c r="D1" s="12"/>
      <c r="E1" s="12"/>
      <c r="F1" s="12"/>
      <c r="G1" s="12"/>
    </row>
    <row r="2" ht="39.85" customHeight="1" spans="1:7">
      <c r="A2" s="13" t="s">
        <v>128</v>
      </c>
      <c r="B2" s="13"/>
      <c r="C2" s="13"/>
      <c r="D2" s="13"/>
      <c r="E2" s="12"/>
      <c r="F2" s="12"/>
      <c r="G2" s="12"/>
    </row>
    <row r="3" ht="22.75" customHeight="1" spans="1:7">
      <c r="A3" s="14"/>
      <c r="B3" s="14"/>
      <c r="C3" s="53" t="s">
        <v>33</v>
      </c>
      <c r="D3" s="53"/>
      <c r="E3" s="14"/>
      <c r="F3" s="14"/>
      <c r="G3" s="14"/>
    </row>
    <row r="4" ht="22.75" customHeight="1" spans="1:7">
      <c r="A4" s="50" t="s">
        <v>34</v>
      </c>
      <c r="B4" s="50"/>
      <c r="C4" s="50" t="s">
        <v>35</v>
      </c>
      <c r="D4" s="50"/>
      <c r="E4" s="14"/>
      <c r="F4" s="14"/>
      <c r="G4" s="14"/>
    </row>
    <row r="5" ht="22.75" customHeight="1" spans="1:7">
      <c r="A5" s="50" t="s">
        <v>36</v>
      </c>
      <c r="B5" s="50" t="s">
        <v>37</v>
      </c>
      <c r="C5" s="50" t="s">
        <v>36</v>
      </c>
      <c r="D5" s="50" t="s">
        <v>114</v>
      </c>
      <c r="E5" s="14"/>
      <c r="F5" s="14"/>
      <c r="G5" s="14"/>
    </row>
    <row r="6" ht="22.75" customHeight="1" spans="1:7">
      <c r="A6" s="17" t="s">
        <v>129</v>
      </c>
      <c r="B6" s="88">
        <f>SUM(B7:B9)</f>
        <v>13598187.47</v>
      </c>
      <c r="C6" s="17" t="s">
        <v>130</v>
      </c>
      <c r="D6" s="89">
        <f>D11+D14+D16</f>
        <v>13598187.472</v>
      </c>
      <c r="E6" s="14"/>
      <c r="F6" s="14"/>
      <c r="G6" s="14"/>
    </row>
    <row r="7" ht="22.75" customHeight="1" spans="1:7">
      <c r="A7" s="17" t="s">
        <v>131</v>
      </c>
      <c r="B7" s="89">
        <v>13598187.47</v>
      </c>
      <c r="C7" s="17" t="s">
        <v>132</v>
      </c>
      <c r="D7" s="89"/>
      <c r="E7" s="14"/>
      <c r="F7" s="14"/>
      <c r="G7" s="14"/>
    </row>
    <row r="8" ht="22.75" customHeight="1" spans="1:7">
      <c r="A8" s="17" t="s">
        <v>133</v>
      </c>
      <c r="B8" s="90"/>
      <c r="C8" s="17" t="s">
        <v>134</v>
      </c>
      <c r="D8" s="89"/>
      <c r="E8" s="14"/>
      <c r="F8" s="14"/>
      <c r="G8" s="14"/>
    </row>
    <row r="9" ht="22.75" customHeight="1" spans="1:7">
      <c r="A9" s="17" t="s">
        <v>135</v>
      </c>
      <c r="B9" s="90"/>
      <c r="C9" s="17" t="s">
        <v>136</v>
      </c>
      <c r="D9" s="89"/>
      <c r="E9" s="14"/>
      <c r="F9" s="14"/>
      <c r="G9" s="14"/>
    </row>
    <row r="10" ht="22.75" customHeight="1" spans="1:7">
      <c r="A10" s="17"/>
      <c r="B10" s="91"/>
      <c r="C10" s="17" t="s">
        <v>137</v>
      </c>
      <c r="D10" s="89"/>
      <c r="E10" s="14"/>
      <c r="F10" s="14"/>
      <c r="G10" s="14"/>
    </row>
    <row r="11" ht="22.75" customHeight="1" spans="1:7">
      <c r="A11" s="17"/>
      <c r="B11" s="91"/>
      <c r="C11" s="17" t="s">
        <v>138</v>
      </c>
      <c r="D11" s="89">
        <f>11669913.255-15000</f>
        <v>11654913.255</v>
      </c>
      <c r="E11" s="14"/>
      <c r="F11" s="14"/>
      <c r="G11" s="14"/>
    </row>
    <row r="12" ht="22.75" customHeight="1" spans="1:7">
      <c r="A12" s="17"/>
      <c r="B12" s="91"/>
      <c r="C12" s="17" t="s">
        <v>139</v>
      </c>
      <c r="D12" s="89"/>
      <c r="E12" s="14"/>
      <c r="F12" s="14"/>
      <c r="G12" s="14"/>
    </row>
    <row r="13" ht="22.75" customHeight="1" spans="1:7">
      <c r="A13" s="92"/>
      <c r="B13" s="87"/>
      <c r="C13" s="17" t="s">
        <v>140</v>
      </c>
      <c r="D13" s="89"/>
      <c r="E13" s="14"/>
      <c r="F13" s="14"/>
      <c r="G13" s="14"/>
    </row>
    <row r="14" ht="22.75" customHeight="1" spans="1:7">
      <c r="A14" s="17"/>
      <c r="B14" s="91"/>
      <c r="C14" s="17" t="s">
        <v>141</v>
      </c>
      <c r="D14" s="89">
        <v>1159842.73</v>
      </c>
      <c r="E14" s="14"/>
      <c r="F14" s="14"/>
      <c r="G14" s="52"/>
    </row>
    <row r="15" ht="22.75" customHeight="1" spans="1:7">
      <c r="A15" s="17"/>
      <c r="B15" s="91"/>
      <c r="C15" s="17" t="s">
        <v>142</v>
      </c>
      <c r="D15" s="89"/>
      <c r="E15" s="14"/>
      <c r="F15" s="14"/>
      <c r="G15" s="14"/>
    </row>
    <row r="16" ht="22.75" customHeight="1" spans="1:7">
      <c r="A16" s="17"/>
      <c r="B16" s="91"/>
      <c r="C16" s="17" t="s">
        <v>143</v>
      </c>
      <c r="D16" s="89">
        <v>783431.487</v>
      </c>
      <c r="E16" s="14"/>
      <c r="F16" s="14"/>
      <c r="G16" s="14"/>
    </row>
    <row r="17" ht="22.75" customHeight="1" spans="1:7">
      <c r="A17" s="17"/>
      <c r="B17" s="91"/>
      <c r="C17" s="17" t="s">
        <v>144</v>
      </c>
      <c r="D17" s="90"/>
      <c r="E17" s="14"/>
      <c r="F17" s="14"/>
      <c r="G17" s="14"/>
    </row>
    <row r="18" ht="22.75" customHeight="1" spans="1:7">
      <c r="A18" s="17"/>
      <c r="B18" s="91"/>
      <c r="C18" s="17" t="s">
        <v>145</v>
      </c>
      <c r="D18" s="90"/>
      <c r="E18" s="14"/>
      <c r="F18" s="14"/>
      <c r="G18" s="14"/>
    </row>
    <row r="19" ht="22.75" customHeight="1" spans="1:7">
      <c r="A19" s="17"/>
      <c r="B19" s="17"/>
      <c r="C19" s="17" t="s">
        <v>146</v>
      </c>
      <c r="D19" s="90"/>
      <c r="E19" s="14"/>
      <c r="F19" s="14"/>
      <c r="G19" s="14"/>
    </row>
    <row r="20" ht="22.75" customHeight="1" spans="1:7">
      <c r="A20" s="17"/>
      <c r="B20" s="17"/>
      <c r="C20" s="17" t="s">
        <v>147</v>
      </c>
      <c r="D20" s="90"/>
      <c r="E20" s="14"/>
      <c r="F20" s="14"/>
      <c r="G20" s="14"/>
    </row>
    <row r="21" ht="22.75" customHeight="1" spans="1:7">
      <c r="A21" s="17"/>
      <c r="B21" s="17"/>
      <c r="C21" s="17" t="s">
        <v>148</v>
      </c>
      <c r="D21" s="90"/>
      <c r="E21" s="14"/>
      <c r="F21" s="14"/>
      <c r="G21" s="14"/>
    </row>
    <row r="22" ht="22.75" customHeight="1" spans="1:7">
      <c r="A22" s="17"/>
      <c r="B22" s="17"/>
      <c r="C22" s="17" t="s">
        <v>149</v>
      </c>
      <c r="D22" s="90"/>
      <c r="E22" s="14"/>
      <c r="F22" s="14"/>
      <c r="G22" s="14"/>
    </row>
    <row r="23" ht="22.75" customHeight="1" spans="1:7">
      <c r="A23" s="17"/>
      <c r="B23" s="17"/>
      <c r="C23" s="17" t="s">
        <v>150</v>
      </c>
      <c r="D23" s="90"/>
      <c r="E23" s="14"/>
      <c r="F23" s="14"/>
      <c r="G23" s="14"/>
    </row>
    <row r="24" ht="22.75" customHeight="1" spans="1:7">
      <c r="A24" s="17"/>
      <c r="B24" s="17"/>
      <c r="C24" s="17" t="s">
        <v>151</v>
      </c>
      <c r="D24" s="90"/>
      <c r="E24" s="14"/>
      <c r="F24" s="14"/>
      <c r="G24" s="14"/>
    </row>
    <row r="25" ht="22.75" customHeight="1" spans="1:7">
      <c r="A25" s="17"/>
      <c r="B25" s="17"/>
      <c r="C25" s="17" t="s">
        <v>152</v>
      </c>
      <c r="D25" s="90"/>
      <c r="E25" s="14"/>
      <c r="F25" s="14"/>
      <c r="G25" s="14"/>
    </row>
    <row r="26" ht="22.75" customHeight="1" spans="1:7">
      <c r="A26" s="17"/>
      <c r="B26" s="17"/>
      <c r="C26" s="17" t="s">
        <v>153</v>
      </c>
      <c r="D26" s="90"/>
      <c r="E26" s="14"/>
      <c r="F26" s="14"/>
      <c r="G26" s="14"/>
    </row>
    <row r="27" ht="22.75" customHeight="1" spans="1:7">
      <c r="A27" s="17"/>
      <c r="B27" s="17"/>
      <c r="C27" s="17" t="s">
        <v>154</v>
      </c>
      <c r="D27" s="90"/>
      <c r="E27" s="14"/>
      <c r="F27" s="14"/>
      <c r="G27" s="14"/>
    </row>
    <row r="28" ht="22.75" customHeight="1" spans="1:7">
      <c r="A28" s="17"/>
      <c r="B28" s="17"/>
      <c r="C28" s="17" t="s">
        <v>155</v>
      </c>
      <c r="D28" s="90"/>
      <c r="E28" s="14"/>
      <c r="F28" s="14"/>
      <c r="G28" s="14"/>
    </row>
    <row r="29" ht="22.75" customHeight="1" spans="1:7">
      <c r="A29" s="17"/>
      <c r="B29" s="17"/>
      <c r="C29" s="17" t="s">
        <v>156</v>
      </c>
      <c r="D29" s="90"/>
      <c r="E29" s="14"/>
      <c r="F29" s="14"/>
      <c r="G29" s="14"/>
    </row>
    <row r="30" ht="22.75" customHeight="1" spans="1:7">
      <c r="A30" s="17"/>
      <c r="B30" s="17"/>
      <c r="C30" s="17" t="s">
        <v>157</v>
      </c>
      <c r="D30" s="90"/>
      <c r="E30" s="14"/>
      <c r="F30" s="14"/>
      <c r="G30" s="14"/>
    </row>
    <row r="31" ht="22.75" customHeight="1" spans="1:7">
      <c r="A31" s="17"/>
      <c r="B31" s="17"/>
      <c r="C31" s="17" t="s">
        <v>158</v>
      </c>
      <c r="D31" s="90"/>
      <c r="E31" s="14"/>
      <c r="F31" s="14"/>
      <c r="G31" s="14"/>
    </row>
    <row r="32" ht="22.75" customHeight="1" spans="1:7">
      <c r="A32" s="17"/>
      <c r="B32" s="17"/>
      <c r="C32" s="17" t="s">
        <v>159</v>
      </c>
      <c r="D32" s="90"/>
      <c r="E32" s="14"/>
      <c r="F32" s="14"/>
      <c r="G32" s="14"/>
    </row>
    <row r="33" ht="22.75" customHeight="1" spans="1:7">
      <c r="A33" s="17"/>
      <c r="B33" s="17"/>
      <c r="C33" s="17" t="s">
        <v>160</v>
      </c>
      <c r="D33" s="90"/>
      <c r="E33" s="14"/>
      <c r="F33" s="14"/>
      <c r="G33" s="14"/>
    </row>
    <row r="34" ht="22.75" customHeight="1" spans="1:7">
      <c r="A34" s="17"/>
      <c r="B34" s="17"/>
      <c r="C34" s="17" t="s">
        <v>161</v>
      </c>
      <c r="D34" s="90"/>
      <c r="E34" s="14"/>
      <c r="F34" s="14"/>
      <c r="G34" s="14"/>
    </row>
    <row r="35" ht="22.75" customHeight="1" spans="1:7">
      <c r="A35" s="17"/>
      <c r="B35" s="17"/>
      <c r="C35" s="17" t="s">
        <v>162</v>
      </c>
      <c r="D35" s="90"/>
      <c r="E35" s="14"/>
      <c r="F35" s="14"/>
      <c r="G35" s="14"/>
    </row>
    <row r="36" ht="22.75" customHeight="1" spans="1:7">
      <c r="A36" s="17"/>
      <c r="B36" s="17"/>
      <c r="C36" s="17" t="s">
        <v>163</v>
      </c>
      <c r="D36" s="88"/>
      <c r="E36" s="14"/>
      <c r="F36" s="14"/>
      <c r="G36" s="14"/>
    </row>
    <row r="37" ht="22.75" customHeight="1" spans="1:7">
      <c r="A37" s="50" t="s">
        <v>164</v>
      </c>
      <c r="B37" s="93">
        <f>B6</f>
        <v>13598187.47</v>
      </c>
      <c r="C37" s="50" t="s">
        <v>165</v>
      </c>
      <c r="D37" s="94">
        <f>D6</f>
        <v>13598187.472</v>
      </c>
      <c r="E37" s="52"/>
      <c r="F37" s="14"/>
      <c r="G37" s="14"/>
    </row>
  </sheetData>
  <mergeCells count="4">
    <mergeCell ref="A2:D2"/>
    <mergeCell ref="C3:D3"/>
    <mergeCell ref="A4:B4"/>
    <mergeCell ref="C4:D4"/>
  </mergeCells>
  <pageMargins left="0.432638888888889" right="0.196527777777778" top="0.0388888888888889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6" sqref="B6:D6"/>
    </sheetView>
  </sheetViews>
  <sheetFormatPr defaultColWidth="10" defaultRowHeight="14.4" outlineLevelRow="7"/>
  <cols>
    <col min="1" max="1" width="18.7777777777778" customWidth="1"/>
    <col min="2" max="2" width="14.1111111111111" customWidth="1"/>
    <col min="3" max="3" width="14.9259259259259" customWidth="1"/>
    <col min="4" max="4" width="13.7777777777778" customWidth="1"/>
    <col min="5" max="11" width="11.2222222222222" customWidth="1"/>
  </cols>
  <sheetData>
    <row r="1" ht="14.3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39.85" customHeight="1" spans="1:11">
      <c r="A2" s="13" t="s">
        <v>166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75" customHeight="1" spans="1:11">
      <c r="A3" s="14"/>
      <c r="B3" s="14"/>
      <c r="C3" s="14"/>
      <c r="D3" s="14"/>
      <c r="E3" s="14"/>
      <c r="F3" s="14"/>
      <c r="G3" s="14"/>
      <c r="H3" s="14"/>
      <c r="I3" s="14"/>
      <c r="J3" s="53" t="s">
        <v>33</v>
      </c>
      <c r="K3" s="53"/>
    </row>
    <row r="4" ht="22.75" customHeight="1" spans="1:11">
      <c r="A4" s="50" t="s">
        <v>167</v>
      </c>
      <c r="B4" s="50" t="s">
        <v>114</v>
      </c>
      <c r="C4" s="50" t="s">
        <v>168</v>
      </c>
      <c r="D4" s="50"/>
      <c r="E4" s="50"/>
      <c r="F4" s="50" t="s">
        <v>169</v>
      </c>
      <c r="G4" s="50"/>
      <c r="H4" s="50"/>
      <c r="I4" s="50" t="s">
        <v>170</v>
      </c>
      <c r="J4" s="50"/>
      <c r="K4" s="50"/>
    </row>
    <row r="5" ht="22.75" customHeight="1" spans="1:11">
      <c r="A5" s="50"/>
      <c r="B5" s="50"/>
      <c r="C5" s="16" t="s">
        <v>114</v>
      </c>
      <c r="D5" s="16" t="s">
        <v>111</v>
      </c>
      <c r="E5" s="16" t="s">
        <v>112</v>
      </c>
      <c r="F5" s="16" t="s">
        <v>114</v>
      </c>
      <c r="G5" s="16" t="s">
        <v>111</v>
      </c>
      <c r="H5" s="16" t="s">
        <v>112</v>
      </c>
      <c r="I5" s="16" t="s">
        <v>114</v>
      </c>
      <c r="J5" s="16" t="s">
        <v>111</v>
      </c>
      <c r="K5" s="16" t="s">
        <v>112</v>
      </c>
    </row>
    <row r="6" ht="22.75" customHeight="1" spans="1:11">
      <c r="A6" s="50" t="s">
        <v>114</v>
      </c>
      <c r="B6" s="83">
        <v>13598187.47</v>
      </c>
      <c r="C6" s="83">
        <v>13598187.47</v>
      </c>
      <c r="D6" s="83">
        <v>13598187.47</v>
      </c>
      <c r="E6" s="84"/>
      <c r="F6" s="84"/>
      <c r="G6" s="84"/>
      <c r="H6" s="84"/>
      <c r="I6" s="84"/>
      <c r="J6" s="84"/>
      <c r="K6" s="84"/>
    </row>
    <row r="7" s="82" customFormat="1" ht="22.75" customHeight="1" spans="1:11">
      <c r="A7" s="83" t="s">
        <v>171</v>
      </c>
      <c r="B7" s="83">
        <v>13598187.47</v>
      </c>
      <c r="C7" s="83">
        <v>13598187.47</v>
      </c>
      <c r="D7" s="83">
        <v>13598187.47</v>
      </c>
      <c r="E7" s="83"/>
      <c r="F7" s="83"/>
      <c r="G7" s="83"/>
      <c r="H7" s="83"/>
      <c r="I7" s="83"/>
      <c r="J7" s="83"/>
      <c r="K7" s="83"/>
    </row>
    <row r="8" ht="22.75" customHeight="1" spans="1:11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54166666666667" right="0.0784722222222222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7"/>
  <sheetViews>
    <sheetView topLeftCell="A8" workbookViewId="0">
      <selection activeCell="C13" sqref="C13"/>
    </sheetView>
  </sheetViews>
  <sheetFormatPr defaultColWidth="10" defaultRowHeight="14.4" outlineLevelCol="4"/>
  <cols>
    <col min="1" max="1" width="13.5740740740741" customWidth="1"/>
    <col min="2" max="2" width="31.6666666666667" customWidth="1"/>
    <col min="3" max="3" width="14.0648148148148" customWidth="1"/>
    <col min="4" max="4" width="15.7685185185185" customWidth="1"/>
    <col min="5" max="5" width="14.8240740740741" customWidth="1"/>
  </cols>
  <sheetData>
    <row r="1" ht="14.3" customHeight="1" spans="1:1">
      <c r="A1" s="62"/>
    </row>
    <row r="2" ht="36.9" customHeight="1" spans="1:5">
      <c r="A2" s="13" t="s">
        <v>172</v>
      </c>
      <c r="B2" s="13"/>
      <c r="C2" s="13"/>
      <c r="D2" s="13"/>
      <c r="E2" s="13"/>
    </row>
    <row r="3" ht="30" customHeight="1" spans="1:5">
      <c r="A3" s="14"/>
      <c r="B3" s="14"/>
      <c r="C3" s="53" t="s">
        <v>33</v>
      </c>
      <c r="D3" s="53"/>
      <c r="E3" s="53"/>
    </row>
    <row r="4" ht="30" customHeight="1" spans="1:5">
      <c r="A4" s="54" t="s">
        <v>109</v>
      </c>
      <c r="B4" s="54"/>
      <c r="C4" s="54" t="s">
        <v>168</v>
      </c>
      <c r="D4" s="54"/>
      <c r="E4" s="54"/>
    </row>
    <row r="5" ht="30" customHeight="1" spans="1:5">
      <c r="A5" s="63" t="s">
        <v>173</v>
      </c>
      <c r="B5" s="63" t="s">
        <v>174</v>
      </c>
      <c r="C5" s="64" t="s">
        <v>114</v>
      </c>
      <c r="D5" s="63" t="s">
        <v>111</v>
      </c>
      <c r="E5" s="63" t="s">
        <v>112</v>
      </c>
    </row>
    <row r="6" ht="30" customHeight="1" spans="1:5">
      <c r="A6" s="65"/>
      <c r="B6" s="63" t="s">
        <v>175</v>
      </c>
      <c r="C6" s="66">
        <f>C7+C11+C17</f>
        <v>13598187.472</v>
      </c>
      <c r="D6" s="66">
        <f>D7+D11+D17</f>
        <v>13598187.472</v>
      </c>
      <c r="E6" s="67"/>
    </row>
    <row r="7" ht="30" customHeight="1" spans="1:5">
      <c r="A7" s="38" t="s">
        <v>176</v>
      </c>
      <c r="B7" s="38" t="s">
        <v>177</v>
      </c>
      <c r="C7" s="68">
        <f>C8</f>
        <v>11654913.255</v>
      </c>
      <c r="D7" s="68">
        <f>D8</f>
        <v>11654913.255</v>
      </c>
      <c r="E7" s="69"/>
    </row>
    <row r="8" ht="30" customHeight="1" spans="1:5">
      <c r="A8" s="70" t="s">
        <v>178</v>
      </c>
      <c r="B8" s="70" t="s">
        <v>179</v>
      </c>
      <c r="C8" s="68">
        <f>C9+C10</f>
        <v>11654913.255</v>
      </c>
      <c r="D8" s="68">
        <f>D9+D10</f>
        <v>11654913.255</v>
      </c>
      <c r="E8" s="69"/>
    </row>
    <row r="9" ht="30" customHeight="1" spans="1:5">
      <c r="A9" s="46" t="s">
        <v>180</v>
      </c>
      <c r="B9" s="46" t="s">
        <v>181</v>
      </c>
      <c r="C9" s="71">
        <f>72600-15000</f>
        <v>57600</v>
      </c>
      <c r="D9" s="71">
        <f>72600-15000</f>
        <v>57600</v>
      </c>
      <c r="E9" s="72"/>
    </row>
    <row r="10" ht="30" customHeight="1" spans="1:5">
      <c r="A10" s="46" t="s">
        <v>182</v>
      </c>
      <c r="B10" s="46" t="s">
        <v>183</v>
      </c>
      <c r="C10" s="73">
        <v>11597313.255</v>
      </c>
      <c r="D10" s="73">
        <v>11597313.255</v>
      </c>
      <c r="E10" s="39"/>
    </row>
    <row r="11" ht="30" customHeight="1" spans="1:5">
      <c r="A11" s="38" t="s">
        <v>184</v>
      </c>
      <c r="B11" s="38" t="s">
        <v>185</v>
      </c>
      <c r="C11" s="74">
        <f>C12+C15</f>
        <v>1159842.73</v>
      </c>
      <c r="D11" s="74">
        <f>D12+D15</f>
        <v>1159842.73</v>
      </c>
      <c r="E11" s="39"/>
    </row>
    <row r="12" ht="30" customHeight="1" spans="1:5">
      <c r="A12" s="46" t="s">
        <v>186</v>
      </c>
      <c r="B12" s="46" t="s">
        <v>187</v>
      </c>
      <c r="C12" s="73">
        <f>C13+C14</f>
        <v>1064734.92</v>
      </c>
      <c r="D12" s="73">
        <f>D13+D14</f>
        <v>1064734.92</v>
      </c>
      <c r="E12" s="39"/>
    </row>
    <row r="13" ht="30" customHeight="1" spans="1:5">
      <c r="A13" s="46" t="s">
        <v>188</v>
      </c>
      <c r="B13" s="75" t="s">
        <v>189</v>
      </c>
      <c r="C13" s="73">
        <f>D13</f>
        <v>96180</v>
      </c>
      <c r="D13" s="73">
        <v>96180</v>
      </c>
      <c r="E13" s="39"/>
    </row>
    <row r="14" ht="30" customHeight="1" spans="1:5">
      <c r="A14" s="46" t="s">
        <v>190</v>
      </c>
      <c r="B14" s="76" t="s">
        <v>191</v>
      </c>
      <c r="C14" s="76">
        <v>968554.92</v>
      </c>
      <c r="D14" s="73">
        <v>968554.92</v>
      </c>
      <c r="E14" s="39"/>
    </row>
    <row r="15" ht="30" customHeight="1" spans="1:5">
      <c r="A15" s="46" t="s">
        <v>192</v>
      </c>
      <c r="B15" s="75" t="s">
        <v>193</v>
      </c>
      <c r="C15" s="73">
        <f>C16</f>
        <v>95107.81</v>
      </c>
      <c r="D15" s="73">
        <f>D16</f>
        <v>95107.81</v>
      </c>
      <c r="E15" s="39"/>
    </row>
    <row r="16" ht="30" customHeight="1" spans="1:5">
      <c r="A16" s="46" t="s">
        <v>194</v>
      </c>
      <c r="B16" s="75" t="s">
        <v>195</v>
      </c>
      <c r="C16" s="73">
        <v>95107.81</v>
      </c>
      <c r="D16" s="73">
        <v>95107.81</v>
      </c>
      <c r="E16" s="39"/>
    </row>
    <row r="17" ht="30" customHeight="1" spans="1:5">
      <c r="A17" s="77">
        <v>210</v>
      </c>
      <c r="B17" s="78" t="s">
        <v>196</v>
      </c>
      <c r="C17" s="79">
        <f>C18</f>
        <v>783431.487</v>
      </c>
      <c r="D17" s="79">
        <f>D18</f>
        <v>783431.487</v>
      </c>
      <c r="E17" s="39"/>
    </row>
    <row r="18" ht="30" customHeight="1" spans="1:5">
      <c r="A18" s="46" t="s">
        <v>197</v>
      </c>
      <c r="B18" s="75" t="s">
        <v>198</v>
      </c>
      <c r="C18" s="80">
        <f>C19</f>
        <v>783431.487</v>
      </c>
      <c r="D18" s="80">
        <f>D19</f>
        <v>783431.487</v>
      </c>
      <c r="E18" s="39"/>
    </row>
    <row r="19" ht="30" customHeight="1" spans="1:5">
      <c r="A19" s="46" t="s">
        <v>199</v>
      </c>
      <c r="B19" s="75" t="s">
        <v>200</v>
      </c>
      <c r="C19" s="81">
        <f>SUM(D19:P19)</f>
        <v>783431.487</v>
      </c>
      <c r="D19" s="81">
        <v>783431.487</v>
      </c>
      <c r="E19" s="39"/>
    </row>
    <row r="20" ht="30" customHeight="1" spans="1:5">
      <c r="A20" s="39"/>
      <c r="B20" s="39"/>
      <c r="C20" s="39"/>
      <c r="D20" s="39"/>
      <c r="E20" s="39"/>
    </row>
    <row r="21" ht="30" customHeight="1" spans="1:5">
      <c r="A21" s="39"/>
      <c r="B21" s="39"/>
      <c r="C21" s="39"/>
      <c r="D21" s="39"/>
      <c r="E21" s="39"/>
    </row>
    <row r="22" ht="30" customHeight="1" spans="1:5">
      <c r="A22" s="39"/>
      <c r="B22" s="39"/>
      <c r="C22" s="39"/>
      <c r="D22" s="39"/>
      <c r="E22" s="39"/>
    </row>
    <row r="23" ht="30" customHeight="1" spans="1:5">
      <c r="A23" s="39"/>
      <c r="B23" s="39"/>
      <c r="C23" s="39"/>
      <c r="D23" s="39"/>
      <c r="E23" s="39"/>
    </row>
    <row r="24" ht="30" customHeight="1" spans="1:5">
      <c r="A24" s="39"/>
      <c r="B24" s="39"/>
      <c r="C24" s="39"/>
      <c r="D24" s="39"/>
      <c r="E24" s="39"/>
    </row>
    <row r="25" ht="30" customHeight="1" spans="1:5">
      <c r="A25" s="39"/>
      <c r="B25" s="39"/>
      <c r="C25" s="39"/>
      <c r="D25" s="39"/>
      <c r="E25" s="39"/>
    </row>
    <row r="26" ht="30" customHeight="1" spans="1:5">
      <c r="A26" s="39"/>
      <c r="B26" s="39"/>
      <c r="C26" s="39"/>
      <c r="D26" s="39"/>
      <c r="E26" s="39"/>
    </row>
    <row r="27" ht="30" customHeight="1" spans="1:5">
      <c r="A27" s="39"/>
      <c r="B27" s="39"/>
      <c r="C27" s="39"/>
      <c r="D27" s="39"/>
      <c r="E27" s="39"/>
    </row>
  </sheetData>
  <mergeCells count="4">
    <mergeCell ref="A2:E2"/>
    <mergeCell ref="C3:E3"/>
    <mergeCell ref="A4:B4"/>
    <mergeCell ref="C4:E4"/>
  </mergeCells>
  <pageMargins left="0.629861111111111" right="0.393055555555556" top="0.472222222222222" bottom="0.268999993801117" header="0.472222222222222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4" workbookViewId="0">
      <selection activeCell="D28" sqref="D28"/>
    </sheetView>
  </sheetViews>
  <sheetFormatPr defaultColWidth="10" defaultRowHeight="14.4" outlineLevelCol="4"/>
  <cols>
    <col min="1" max="1" width="13.7037037037037" customWidth="1"/>
    <col min="2" max="2" width="21.7592592592593" customWidth="1"/>
    <col min="3" max="3" width="19.6759259259259" customWidth="1"/>
    <col min="4" max="4" width="18.2962962962963" customWidth="1"/>
    <col min="5" max="5" width="19.7592592592593" customWidth="1"/>
  </cols>
  <sheetData>
    <row r="1" ht="18.05" customHeight="1" spans="1:5">
      <c r="A1" s="12"/>
      <c r="B1" s="12"/>
      <c r="C1" s="12"/>
      <c r="D1" s="12"/>
      <c r="E1" s="12"/>
    </row>
    <row r="2" ht="39.85" customHeight="1" spans="1:5">
      <c r="A2" s="13" t="s">
        <v>201</v>
      </c>
      <c r="B2" s="13"/>
      <c r="C2" s="13"/>
      <c r="D2" s="13"/>
      <c r="E2" s="13"/>
    </row>
    <row r="3" ht="22.75" customHeight="1" spans="1:5">
      <c r="A3" s="52"/>
      <c r="B3" s="52"/>
      <c r="C3" s="14"/>
      <c r="D3" s="14"/>
      <c r="E3" s="53" t="s">
        <v>33</v>
      </c>
    </row>
    <row r="4" ht="22.75" customHeight="1" spans="1:5">
      <c r="A4" s="54" t="s">
        <v>202</v>
      </c>
      <c r="B4" s="54"/>
      <c r="C4" s="54" t="s">
        <v>203</v>
      </c>
      <c r="D4" s="54"/>
      <c r="E4" s="54"/>
    </row>
    <row r="5" ht="22.75" customHeight="1" spans="1:5">
      <c r="A5" s="54" t="s">
        <v>173</v>
      </c>
      <c r="B5" s="54" t="s">
        <v>174</v>
      </c>
      <c r="C5" s="54" t="s">
        <v>114</v>
      </c>
      <c r="D5" s="54" t="s">
        <v>204</v>
      </c>
      <c r="E5" s="54" t="s">
        <v>205</v>
      </c>
    </row>
    <row r="6" ht="30" customHeight="1" spans="1:5">
      <c r="A6" s="54"/>
      <c r="B6" s="55" t="s">
        <v>114</v>
      </c>
      <c r="C6" s="56">
        <f t="shared" ref="C6:C14" si="0">D6+E6</f>
        <v>13598187.472</v>
      </c>
      <c r="D6" s="56">
        <f>D7+D15+D23</f>
        <v>13218156.522</v>
      </c>
      <c r="E6" s="56">
        <f>E15</f>
        <v>380030.95</v>
      </c>
    </row>
    <row r="7" ht="30" customHeight="1" spans="1:5">
      <c r="A7" s="57" t="s">
        <v>206</v>
      </c>
      <c r="B7" s="57" t="s">
        <v>207</v>
      </c>
      <c r="C7" s="58">
        <f t="shared" si="0"/>
        <v>13121976.522</v>
      </c>
      <c r="D7" s="58">
        <f>SUM(D8:D14)</f>
        <v>13121976.522</v>
      </c>
      <c r="E7" s="58"/>
    </row>
    <row r="8" ht="30" customHeight="1" spans="1:5">
      <c r="A8" s="59" t="s">
        <v>208</v>
      </c>
      <c r="B8" s="41" t="s">
        <v>209</v>
      </c>
      <c r="C8" s="42">
        <f t="shared" si="0"/>
        <v>4886662.8</v>
      </c>
      <c r="D8" s="42">
        <v>4886662.8</v>
      </c>
      <c r="E8" s="42"/>
    </row>
    <row r="9" ht="30" customHeight="1" spans="1:5">
      <c r="A9" s="59" t="s">
        <v>210</v>
      </c>
      <c r="B9" s="41" t="s">
        <v>211</v>
      </c>
      <c r="C9" s="42">
        <f t="shared" si="0"/>
        <v>1497761.305</v>
      </c>
      <c r="D9" s="42">
        <f>831203.1+234250+432308.205</f>
        <v>1497761.305</v>
      </c>
      <c r="E9" s="42"/>
    </row>
    <row r="10" ht="30" customHeight="1" spans="1:5">
      <c r="A10" s="59" t="s">
        <v>212</v>
      </c>
      <c r="B10" s="41" t="s">
        <v>213</v>
      </c>
      <c r="C10" s="42">
        <f t="shared" si="0"/>
        <v>1930000</v>
      </c>
      <c r="D10" s="42">
        <v>1930000</v>
      </c>
      <c r="E10" s="42"/>
    </row>
    <row r="11" ht="30" customHeight="1" spans="1:5">
      <c r="A11" s="59" t="s">
        <v>214</v>
      </c>
      <c r="B11" s="41" t="s">
        <v>215</v>
      </c>
      <c r="C11" s="42">
        <f t="shared" si="0"/>
        <v>2960458.2</v>
      </c>
      <c r="D11" s="42">
        <v>2960458.2</v>
      </c>
      <c r="E11" s="42"/>
    </row>
    <row r="12" ht="30" customHeight="1" spans="1:5">
      <c r="A12" s="59" t="s">
        <v>216</v>
      </c>
      <c r="B12" s="41" t="s">
        <v>217</v>
      </c>
      <c r="C12" s="42">
        <f t="shared" si="0"/>
        <v>968554.92</v>
      </c>
      <c r="D12" s="42">
        <v>968554.92</v>
      </c>
      <c r="E12" s="42"/>
    </row>
    <row r="13" ht="30" customHeight="1" spans="1:5">
      <c r="A13" s="59" t="s">
        <v>218</v>
      </c>
      <c r="B13" s="41" t="s">
        <v>219</v>
      </c>
      <c r="C13" s="42">
        <f t="shared" si="0"/>
        <v>783431.487</v>
      </c>
      <c r="D13" s="60">
        <v>783431.487</v>
      </c>
      <c r="E13" s="42"/>
    </row>
    <row r="14" ht="30" customHeight="1" spans="1:5">
      <c r="A14" s="59" t="s">
        <v>220</v>
      </c>
      <c r="B14" s="41" t="s">
        <v>221</v>
      </c>
      <c r="C14" s="42">
        <f t="shared" si="0"/>
        <v>95107.81</v>
      </c>
      <c r="D14" s="42">
        <v>95107.81</v>
      </c>
      <c r="E14" s="42"/>
    </row>
    <row r="15" ht="30" customHeight="1" spans="1:5">
      <c r="A15" s="57" t="s">
        <v>222</v>
      </c>
      <c r="B15" s="57" t="s">
        <v>223</v>
      </c>
      <c r="C15" s="58">
        <f t="shared" ref="C15:C23" si="1">D15+E15</f>
        <v>380030.95</v>
      </c>
      <c r="D15" s="58"/>
      <c r="E15" s="58">
        <f>SUM(E16:E22)</f>
        <v>380030.95</v>
      </c>
    </row>
    <row r="16" ht="30" customHeight="1" spans="1:5">
      <c r="A16" s="40" t="s">
        <v>224</v>
      </c>
      <c r="B16" s="41" t="s">
        <v>225</v>
      </c>
      <c r="C16" s="42">
        <f t="shared" si="1"/>
        <v>57600</v>
      </c>
      <c r="D16" s="42"/>
      <c r="E16" s="42">
        <v>57600</v>
      </c>
    </row>
    <row r="17" ht="30" customHeight="1" spans="1:5">
      <c r="A17" s="40" t="s">
        <v>226</v>
      </c>
      <c r="B17" s="41" t="s">
        <v>227</v>
      </c>
      <c r="C17" s="42">
        <f t="shared" si="1"/>
        <v>0</v>
      </c>
      <c r="D17" s="42"/>
      <c r="E17" s="42"/>
    </row>
    <row r="18" ht="30" customHeight="1" spans="1:5">
      <c r="A18" s="40" t="s">
        <v>228</v>
      </c>
      <c r="B18" s="41" t="s">
        <v>229</v>
      </c>
      <c r="C18" s="42">
        <f t="shared" si="1"/>
        <v>0</v>
      </c>
      <c r="D18" s="42"/>
      <c r="E18" s="42"/>
    </row>
    <row r="19" ht="30" customHeight="1" spans="1:5">
      <c r="A19" s="40" t="s">
        <v>230</v>
      </c>
      <c r="B19" s="41" t="s">
        <v>231</v>
      </c>
      <c r="C19" s="42">
        <f t="shared" si="1"/>
        <v>0</v>
      </c>
      <c r="D19" s="42"/>
      <c r="E19" s="42"/>
    </row>
    <row r="20" ht="30" customHeight="1" spans="1:5">
      <c r="A20" s="40" t="s">
        <v>232</v>
      </c>
      <c r="B20" s="41" t="s">
        <v>233</v>
      </c>
      <c r="C20" s="42">
        <f t="shared" si="1"/>
        <v>0</v>
      </c>
      <c r="D20" s="42"/>
      <c r="E20" s="42"/>
    </row>
    <row r="21" ht="30" customHeight="1" spans="1:5">
      <c r="A21" s="40" t="s">
        <v>234</v>
      </c>
      <c r="B21" s="41" t="s">
        <v>235</v>
      </c>
      <c r="C21" s="42">
        <f t="shared" si="1"/>
        <v>172923.28</v>
      </c>
      <c r="D21" s="42"/>
      <c r="E21" s="61">
        <v>172923.28</v>
      </c>
    </row>
    <row r="22" ht="30" customHeight="1" spans="1:5">
      <c r="A22" s="40" t="s">
        <v>236</v>
      </c>
      <c r="B22" s="41" t="s">
        <v>237</v>
      </c>
      <c r="C22" s="42">
        <f t="shared" si="1"/>
        <v>149507.67</v>
      </c>
      <c r="D22" s="42"/>
      <c r="E22" s="61">
        <v>149507.67</v>
      </c>
    </row>
    <row r="23" ht="30" customHeight="1" spans="1:5">
      <c r="A23" s="57" t="s">
        <v>238</v>
      </c>
      <c r="B23" s="57" t="s">
        <v>239</v>
      </c>
      <c r="C23" s="58">
        <f t="shared" si="1"/>
        <v>96180</v>
      </c>
      <c r="D23" s="58">
        <f>SUM(D24:D28)</f>
        <v>96180</v>
      </c>
      <c r="E23" s="58"/>
    </row>
    <row r="24" ht="30" customHeight="1" spans="1:5">
      <c r="A24" s="40" t="s">
        <v>240</v>
      </c>
      <c r="B24" s="41" t="s">
        <v>241</v>
      </c>
      <c r="C24" s="42"/>
      <c r="D24" s="42"/>
      <c r="E24" s="42"/>
    </row>
    <row r="25" ht="30" customHeight="1" spans="1:5">
      <c r="A25" s="40" t="s">
        <v>242</v>
      </c>
      <c r="B25" s="41" t="s">
        <v>243</v>
      </c>
      <c r="C25" s="42">
        <f>D25+E25</f>
        <v>73500</v>
      </c>
      <c r="D25" s="42">
        <v>73500</v>
      </c>
      <c r="E25" s="42"/>
    </row>
    <row r="26" ht="30" customHeight="1" spans="1:5">
      <c r="A26" s="40" t="s">
        <v>244</v>
      </c>
      <c r="B26" s="41" t="s">
        <v>245</v>
      </c>
      <c r="C26" s="42"/>
      <c r="D26" s="42"/>
      <c r="E26" s="42"/>
    </row>
    <row r="27" ht="30" customHeight="1" spans="1:5">
      <c r="A27" s="40" t="s">
        <v>246</v>
      </c>
      <c r="B27" s="41" t="s">
        <v>247</v>
      </c>
      <c r="C27" s="42"/>
      <c r="D27" s="42"/>
      <c r="E27" s="42"/>
    </row>
    <row r="28" ht="30" customHeight="1" spans="1:5">
      <c r="A28" s="40" t="s">
        <v>248</v>
      </c>
      <c r="B28" s="41" t="s">
        <v>249</v>
      </c>
      <c r="C28" s="42">
        <f>D28+E28</f>
        <v>22680</v>
      </c>
      <c r="D28" s="42">
        <v>22680</v>
      </c>
      <c r="E28" s="42"/>
    </row>
  </sheetData>
  <mergeCells count="4">
    <mergeCell ref="A2:E2"/>
    <mergeCell ref="A3:B3"/>
    <mergeCell ref="A4:B4"/>
    <mergeCell ref="C4:E4"/>
  </mergeCells>
  <pageMargins left="0.590277777777778" right="0.354166666666667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4.4" outlineLevelCol="7"/>
  <cols>
    <col min="1" max="1" width="42.1666666666667" customWidth="1"/>
    <col min="2" max="2" width="9.76851851851852" customWidth="1"/>
    <col min="3" max="3" width="12.9166666666667" customWidth="1"/>
    <col min="4" max="4" width="9.76851851851852" customWidth="1"/>
    <col min="5" max="5" width="15.1388888888889" customWidth="1"/>
    <col min="6" max="6" width="15.6574074074074" customWidth="1"/>
    <col min="7" max="7" width="9.76851851851852" customWidth="1"/>
    <col min="8" max="8" width="13.3333333333333" customWidth="1"/>
  </cols>
  <sheetData>
    <row r="1" ht="14.3" customHeight="1" spans="1:8">
      <c r="A1" s="12"/>
      <c r="B1" s="12"/>
      <c r="C1" s="12"/>
      <c r="D1" s="12"/>
      <c r="E1" s="12"/>
      <c r="F1" s="12"/>
      <c r="G1" s="12"/>
      <c r="H1" s="12"/>
    </row>
    <row r="2" ht="39.85" customHeight="1" spans="1:8">
      <c r="A2" s="48" t="s">
        <v>250</v>
      </c>
      <c r="B2" s="48"/>
      <c r="C2" s="48"/>
      <c r="D2" s="48"/>
      <c r="E2" s="48"/>
      <c r="F2" s="48"/>
      <c r="G2" s="48"/>
      <c r="H2" s="48"/>
    </row>
    <row r="3" ht="22.75" customHeight="1" spans="1:8">
      <c r="A3" s="12"/>
      <c r="B3" s="12"/>
      <c r="C3" s="12"/>
      <c r="D3" s="12"/>
      <c r="E3" s="12"/>
      <c r="F3" s="12"/>
      <c r="G3" s="12"/>
      <c r="H3" s="49" t="s">
        <v>33</v>
      </c>
    </row>
    <row r="4" ht="22.75" customHeight="1" spans="1:8">
      <c r="A4" s="16" t="s">
        <v>167</v>
      </c>
      <c r="B4" s="16" t="s">
        <v>251</v>
      </c>
      <c r="C4" s="16"/>
      <c r="D4" s="16"/>
      <c r="E4" s="16"/>
      <c r="F4" s="16"/>
      <c r="G4" s="16" t="s">
        <v>252</v>
      </c>
      <c r="H4" s="16" t="s">
        <v>253</v>
      </c>
    </row>
    <row r="5" ht="22.75" customHeight="1" spans="1:8">
      <c r="A5" s="16"/>
      <c r="B5" s="16" t="s">
        <v>114</v>
      </c>
      <c r="C5" s="16" t="s">
        <v>254</v>
      </c>
      <c r="D5" s="16" t="s">
        <v>255</v>
      </c>
      <c r="E5" s="16" t="s">
        <v>256</v>
      </c>
      <c r="F5" s="16"/>
      <c r="G5" s="16"/>
      <c r="H5" s="16"/>
    </row>
    <row r="6" ht="22.75" customHeight="1" spans="1:8">
      <c r="A6" s="16"/>
      <c r="B6" s="16"/>
      <c r="C6" s="16"/>
      <c r="D6" s="16"/>
      <c r="E6" s="16" t="s">
        <v>257</v>
      </c>
      <c r="F6" s="16" t="s">
        <v>258</v>
      </c>
      <c r="G6" s="16"/>
      <c r="H6" s="16"/>
    </row>
    <row r="7" ht="22.75" customHeight="1" spans="1:8">
      <c r="A7" s="50" t="s">
        <v>114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 t="s">
        <v>171</v>
      </c>
      <c r="B8" s="51"/>
      <c r="C8" s="51"/>
      <c r="D8" s="51"/>
      <c r="E8" s="51"/>
      <c r="F8" s="51"/>
      <c r="G8" s="51"/>
      <c r="H8" s="51"/>
    </row>
    <row r="9" ht="22.75" customHeight="1" spans="1:8">
      <c r="A9" s="17"/>
      <c r="B9" s="18"/>
      <c r="C9" s="18"/>
      <c r="D9" s="18"/>
      <c r="E9" s="18"/>
      <c r="F9" s="18"/>
      <c r="G9" s="18"/>
      <c r="H9" s="1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1.10208333333333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5" sqref="$A15:$XFD30"/>
    </sheetView>
  </sheetViews>
  <sheetFormatPr defaultColWidth="10" defaultRowHeight="14.4"/>
  <cols>
    <col min="1" max="1" width="9.76851851851852" customWidth="1"/>
    <col min="2" max="2" width="12" style="20" customWidth="1"/>
    <col min="3" max="3" width="19.0833333333333" style="20" customWidth="1"/>
    <col min="4" max="4" width="15.5092592592593" customWidth="1"/>
    <col min="5" max="5" width="18.6759259259259" customWidth="1"/>
    <col min="6" max="6" width="14.1851851851852" customWidth="1"/>
    <col min="7" max="10" width="9.76851851851852" customWidth="1"/>
  </cols>
  <sheetData>
    <row r="1" ht="14.3" customHeight="1" spans="1:10">
      <c r="A1" s="12"/>
      <c r="B1" s="29"/>
      <c r="C1" s="30"/>
      <c r="D1" s="12"/>
      <c r="E1" s="12"/>
      <c r="F1" s="12"/>
      <c r="G1" s="12"/>
      <c r="H1" s="12"/>
      <c r="I1" s="12"/>
      <c r="J1" s="12"/>
    </row>
    <row r="2" ht="39.85" customHeight="1" spans="1:10">
      <c r="A2" s="13" t="s">
        <v>259</v>
      </c>
      <c r="B2" s="22"/>
      <c r="C2" s="22"/>
      <c r="D2" s="13"/>
      <c r="E2" s="13"/>
      <c r="F2" s="13"/>
      <c r="G2" s="12"/>
      <c r="H2" s="12"/>
      <c r="I2" s="12"/>
      <c r="J2" s="12"/>
    </row>
    <row r="3" ht="22.75" customHeight="1" spans="1:10">
      <c r="A3" s="14"/>
      <c r="D3" s="14"/>
      <c r="E3" s="14"/>
      <c r="F3" s="14" t="s">
        <v>33</v>
      </c>
      <c r="G3" s="12"/>
      <c r="H3" s="12"/>
      <c r="I3" s="12"/>
      <c r="J3" s="12"/>
    </row>
    <row r="4" ht="22.75" customHeight="1" spans="1:10">
      <c r="A4" s="31" t="s">
        <v>260</v>
      </c>
      <c r="B4" s="32" t="s">
        <v>261</v>
      </c>
      <c r="C4" s="33" t="s">
        <v>262</v>
      </c>
      <c r="D4" s="31" t="s">
        <v>114</v>
      </c>
      <c r="E4" s="31" t="s">
        <v>111</v>
      </c>
      <c r="F4" s="31" t="s">
        <v>112</v>
      </c>
      <c r="G4" s="12"/>
      <c r="H4" s="12"/>
      <c r="I4" s="12"/>
      <c r="J4" s="12"/>
    </row>
    <row r="5" ht="28" customHeight="1" spans="1:10">
      <c r="A5" s="31"/>
      <c r="B5" s="34"/>
      <c r="C5" s="35" t="s">
        <v>114</v>
      </c>
      <c r="D5" s="35">
        <f>D6</f>
        <v>380030.95</v>
      </c>
      <c r="E5" s="35">
        <f>E6</f>
        <v>380030.95</v>
      </c>
      <c r="F5" s="36"/>
      <c r="G5" s="14"/>
      <c r="H5" s="14"/>
      <c r="I5" s="14"/>
      <c r="J5" s="14"/>
    </row>
    <row r="6" ht="28" customHeight="1" spans="1:6">
      <c r="A6" s="37">
        <v>1</v>
      </c>
      <c r="B6" s="34" t="s">
        <v>263</v>
      </c>
      <c r="C6" s="38" t="s">
        <v>264</v>
      </c>
      <c r="D6" s="35">
        <f>SUM(D7:D9)</f>
        <v>380030.95</v>
      </c>
      <c r="E6" s="35">
        <f>SUM(E7:E9)</f>
        <v>380030.95</v>
      </c>
      <c r="F6" s="39"/>
    </row>
    <row r="7" ht="28" customHeight="1" spans="1:6">
      <c r="A7" s="37">
        <v>2</v>
      </c>
      <c r="B7" s="40" t="s">
        <v>224</v>
      </c>
      <c r="C7" s="41" t="s">
        <v>265</v>
      </c>
      <c r="D7" s="42">
        <f>E7+F7</f>
        <v>57600</v>
      </c>
      <c r="E7" s="43">
        <v>57600</v>
      </c>
      <c r="F7" s="39"/>
    </row>
    <row r="8" ht="28" customHeight="1" spans="1:6">
      <c r="A8" s="37">
        <v>3</v>
      </c>
      <c r="B8" s="40" t="s">
        <v>234</v>
      </c>
      <c r="C8" s="41" t="s">
        <v>266</v>
      </c>
      <c r="D8" s="42">
        <f>E8+F8</f>
        <v>172923.28</v>
      </c>
      <c r="E8" s="44">
        <v>172923.28</v>
      </c>
      <c r="F8" s="39"/>
    </row>
    <row r="9" ht="28" customHeight="1" spans="1:6">
      <c r="A9" s="37">
        <v>4</v>
      </c>
      <c r="B9" s="40" t="s">
        <v>236</v>
      </c>
      <c r="C9" s="41" t="s">
        <v>267</v>
      </c>
      <c r="D9" s="42">
        <f>E9+F9</f>
        <v>149507.67</v>
      </c>
      <c r="E9" s="43">
        <v>149507.67</v>
      </c>
      <c r="F9" s="39"/>
    </row>
    <row r="10" ht="28" customHeight="1" spans="1:6">
      <c r="A10" s="39"/>
      <c r="B10" s="45"/>
      <c r="C10" s="46"/>
      <c r="D10" s="39"/>
      <c r="E10" s="39"/>
      <c r="F10" s="39"/>
    </row>
    <row r="11" ht="28" customHeight="1" spans="1:6">
      <c r="A11" s="39"/>
      <c r="B11" s="45"/>
      <c r="C11" s="46"/>
      <c r="D11" s="39"/>
      <c r="E11" s="39"/>
      <c r="F11" s="39"/>
    </row>
    <row r="12" ht="28" customHeight="1" spans="1:6">
      <c r="A12" s="39"/>
      <c r="B12" s="45"/>
      <c r="C12" s="46"/>
      <c r="D12" s="39"/>
      <c r="E12" s="39"/>
      <c r="F12" s="39"/>
    </row>
    <row r="13" ht="28" customHeight="1" spans="1:6">
      <c r="A13" s="39"/>
      <c r="B13" s="45"/>
      <c r="C13" s="46"/>
      <c r="D13" s="39"/>
      <c r="E13" s="39"/>
      <c r="F13" s="39"/>
    </row>
    <row r="14" ht="28" customHeight="1" spans="1:6">
      <c r="A14" s="39"/>
      <c r="B14" s="45"/>
      <c r="C14" s="46"/>
      <c r="D14" s="39"/>
      <c r="E14" s="39"/>
      <c r="F14" s="39"/>
    </row>
    <row r="15" ht="28" customHeight="1" spans="1:6">
      <c r="A15" s="39"/>
      <c r="B15" s="45"/>
      <c r="C15" s="46"/>
      <c r="D15" s="39"/>
      <c r="E15" s="39"/>
      <c r="F15" s="39"/>
    </row>
    <row r="16" ht="28" customHeight="1" spans="1:6">
      <c r="A16" s="39"/>
      <c r="B16" s="28"/>
      <c r="C16" s="28"/>
      <c r="D16" s="39"/>
      <c r="E16" s="39"/>
      <c r="F16" s="39"/>
    </row>
    <row r="17" ht="28" customHeight="1" spans="1:6">
      <c r="A17" s="39"/>
      <c r="B17" s="28"/>
      <c r="C17" s="28"/>
      <c r="D17" s="39"/>
      <c r="E17" s="39"/>
      <c r="F17" s="39"/>
    </row>
    <row r="18" ht="28" customHeight="1" spans="1:6">
      <c r="A18" s="39"/>
      <c r="B18" s="28"/>
      <c r="C18" s="28"/>
      <c r="D18" s="39"/>
      <c r="E18" s="39"/>
      <c r="F18" s="39"/>
    </row>
    <row r="19" ht="28" customHeight="1" spans="1:6">
      <c r="A19" s="39"/>
      <c r="B19" s="28"/>
      <c r="C19" s="28"/>
      <c r="D19" s="39"/>
      <c r="E19" s="39"/>
      <c r="F19" s="39"/>
    </row>
    <row r="20" ht="28" customHeight="1" spans="1:6">
      <c r="A20" s="39"/>
      <c r="B20" s="28"/>
      <c r="C20" s="28"/>
      <c r="D20" s="39"/>
      <c r="E20" s="39"/>
      <c r="F20" s="39"/>
    </row>
    <row r="21" ht="28" customHeight="1" spans="1:6">
      <c r="A21" s="39"/>
      <c r="B21" s="47"/>
      <c r="C21" s="47"/>
      <c r="D21" s="39"/>
      <c r="E21" s="39"/>
      <c r="F21" s="39"/>
    </row>
    <row r="22" ht="28" customHeight="1" spans="1:6">
      <c r="A22" s="39"/>
      <c r="B22" s="47"/>
      <c r="C22" s="47"/>
      <c r="D22" s="39"/>
      <c r="E22" s="39"/>
      <c r="F22" s="39"/>
    </row>
    <row r="23" ht="28" customHeight="1" spans="1:6">
      <c r="A23" s="39"/>
      <c r="B23" s="47"/>
      <c r="C23" s="47"/>
      <c r="D23" s="39"/>
      <c r="E23" s="39"/>
      <c r="F23" s="39"/>
    </row>
    <row r="24" ht="28" customHeight="1" spans="1:6">
      <c r="A24" s="39"/>
      <c r="B24" s="28"/>
      <c r="C24" s="28"/>
      <c r="D24" s="39"/>
      <c r="E24" s="39"/>
      <c r="F24" s="39"/>
    </row>
    <row r="25" ht="28" customHeight="1" spans="1:6">
      <c r="A25" s="39"/>
      <c r="B25" s="28"/>
      <c r="C25" s="28"/>
      <c r="D25" s="39"/>
      <c r="E25" s="39"/>
      <c r="F25" s="39"/>
    </row>
    <row r="26" ht="28" customHeight="1" spans="1:6">
      <c r="A26" s="39"/>
      <c r="B26" s="28"/>
      <c r="C26" s="28"/>
      <c r="D26" s="39"/>
      <c r="E26" s="39"/>
      <c r="F26" s="39"/>
    </row>
    <row r="27" ht="28" customHeight="1" spans="1:6">
      <c r="A27" s="39"/>
      <c r="B27" s="28"/>
      <c r="C27" s="28"/>
      <c r="D27" s="39"/>
      <c r="E27" s="39"/>
      <c r="F27" s="39"/>
    </row>
    <row r="28" ht="28" customHeight="1" spans="1:6">
      <c r="A28" s="39"/>
      <c r="B28" s="28"/>
      <c r="C28" s="28"/>
      <c r="D28" s="39"/>
      <c r="E28" s="39"/>
      <c r="F28" s="39"/>
    </row>
    <row r="29" ht="28" customHeight="1" spans="1:6">
      <c r="A29" s="39"/>
      <c r="B29" s="28"/>
      <c r="C29" s="28"/>
      <c r="D29" s="39"/>
      <c r="E29" s="39"/>
      <c r="F29" s="39"/>
    </row>
    <row r="30" ht="28" customHeight="1" spans="1:6">
      <c r="A30" s="39"/>
      <c r="B30" s="28"/>
      <c r="C30" s="28"/>
      <c r="D30" s="39"/>
      <c r="E30" s="39"/>
      <c r="F30" s="39"/>
    </row>
  </sheetData>
  <mergeCells count="1">
    <mergeCell ref="A2:F2"/>
  </mergeCells>
  <pageMargins left="0.75" right="0.2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showGridLines="0" showZeros="0" workbookViewId="0">
      <selection activeCell="A31" sqref="$A31:$XFD33"/>
    </sheetView>
  </sheetViews>
  <sheetFormatPr defaultColWidth="7.87962962962963" defaultRowHeight="12.75" customHeight="1"/>
  <cols>
    <col min="1" max="1" width="17" style="20" customWidth="1"/>
    <col min="2" max="2" width="41.3796296296296" style="20" customWidth="1"/>
    <col min="3" max="3" width="29.3796296296296" style="20" customWidth="1"/>
    <col min="4" max="4" width="2.5" style="20" customWidth="1"/>
    <col min="5" max="16" width="8" style="20"/>
    <col min="17" max="16384" width="7.87962962962963" style="19"/>
  </cols>
  <sheetData>
    <row r="1" ht="15" customHeight="1" spans="1:16">
      <c r="A1" s="21"/>
      <c r="B1" s="2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ht="32.25" customHeight="1" spans="1:16">
      <c r="A2" s="22" t="s">
        <v>268</v>
      </c>
      <c r="B2" s="22"/>
      <c r="C2" s="2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15" customHeight="1" spans="1:16">
      <c r="A3" s="19"/>
      <c r="B3" s="19"/>
      <c r="C3" s="23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ht="25.5" customHeight="1" spans="1:16">
      <c r="A4" s="24" t="s">
        <v>269</v>
      </c>
      <c r="B4" s="24"/>
      <c r="C4" s="25" t="s">
        <v>37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ht="25.5" customHeight="1" spans="1:16">
      <c r="A5" s="24" t="s">
        <v>270</v>
      </c>
      <c r="B5" s="24" t="s">
        <v>271</v>
      </c>
      <c r="C5" s="2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="19" customFormat="1" ht="25.5" customHeight="1" spans="1:3">
      <c r="A6" s="24" t="s">
        <v>114</v>
      </c>
      <c r="B6" s="24"/>
      <c r="C6" s="25"/>
    </row>
    <row r="7" s="19" customFormat="1" ht="26.25" customHeight="1" spans="1:4">
      <c r="A7" s="26"/>
      <c r="B7" s="26"/>
      <c r="C7" s="27">
        <v>0</v>
      </c>
      <c r="D7" s="20"/>
    </row>
    <row r="8" ht="26.25" customHeight="1" spans="1:16">
      <c r="A8" s="26"/>
      <c r="B8" s="26"/>
      <c r="C8" s="2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26.25" customHeight="1" spans="1:16">
      <c r="A9" s="26"/>
      <c r="B9" s="26"/>
      <c r="C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6.25" customHeight="1" spans="1:3">
      <c r="A10" s="26"/>
      <c r="B10" s="26"/>
      <c r="C10" s="27"/>
    </row>
    <row r="11" ht="26.25" customHeight="1" spans="1:3">
      <c r="A11" s="26"/>
      <c r="B11" s="26"/>
      <c r="C11" s="27"/>
    </row>
    <row r="12" ht="26.25" customHeight="1" spans="1:3">
      <c r="A12" s="26"/>
      <c r="B12" s="26"/>
      <c r="C12" s="27"/>
    </row>
    <row r="13" ht="26.25" customHeight="1" spans="1:3">
      <c r="A13" s="28"/>
      <c r="B13" s="28"/>
      <c r="C13" s="28"/>
    </row>
    <row r="14" ht="26.25" customHeight="1" spans="1:3">
      <c r="A14" s="28"/>
      <c r="B14" s="28"/>
      <c r="C14" s="28"/>
    </row>
    <row r="15" ht="26.25" customHeight="1" spans="1:3">
      <c r="A15" s="28"/>
      <c r="B15" s="28"/>
      <c r="C15" s="28"/>
    </row>
    <row r="16" ht="26.25" customHeight="1" spans="1:3">
      <c r="A16" s="28"/>
      <c r="B16" s="28"/>
      <c r="C16" s="28"/>
    </row>
    <row r="17" ht="26.25" customHeight="1" spans="1:3">
      <c r="A17" s="28"/>
      <c r="B17" s="28"/>
      <c r="C17" s="28"/>
    </row>
    <row r="18" ht="26.25" customHeight="1" spans="1:3">
      <c r="A18" s="28"/>
      <c r="B18" s="28"/>
      <c r="C18" s="28"/>
    </row>
    <row r="19" ht="26.25" customHeight="1" spans="1:3">
      <c r="A19" s="28"/>
      <c r="B19" s="28"/>
      <c r="C19" s="28"/>
    </row>
    <row r="20" ht="26.25" customHeight="1" spans="1:3">
      <c r="A20" s="28"/>
      <c r="B20" s="28"/>
      <c r="C20" s="28"/>
    </row>
    <row r="21" ht="26.25" customHeight="1" spans="1:3">
      <c r="A21" s="28"/>
      <c r="B21" s="28"/>
      <c r="C21" s="28"/>
    </row>
    <row r="22" ht="26.25" customHeight="1" spans="1:3">
      <c r="A22" s="28"/>
      <c r="B22" s="28"/>
      <c r="C22" s="28"/>
    </row>
    <row r="23" ht="26.25" customHeight="1" spans="1:3">
      <c r="A23" s="28"/>
      <c r="B23" s="28"/>
      <c r="C23" s="28"/>
    </row>
    <row r="24" ht="26.25" customHeight="1" spans="1:3">
      <c r="A24" s="28"/>
      <c r="B24" s="28"/>
      <c r="C24" s="28"/>
    </row>
    <row r="25" ht="26" customHeight="1" spans="1:3">
      <c r="A25" s="28"/>
      <c r="B25" s="28"/>
      <c r="C25" s="28"/>
    </row>
    <row r="26" ht="26" customHeight="1" spans="1:3">
      <c r="A26" s="28"/>
      <c r="B26" s="28"/>
      <c r="C26" s="28"/>
    </row>
    <row r="27" ht="26" customHeight="1" spans="1:3">
      <c r="A27" s="28"/>
      <c r="B27" s="28"/>
      <c r="C27" s="28"/>
    </row>
    <row r="28" ht="26" customHeight="1" spans="1:3">
      <c r="A28" s="28"/>
      <c r="B28" s="28"/>
      <c r="C28" s="28"/>
    </row>
    <row r="29" ht="26" customHeight="1" spans="1:3">
      <c r="A29" s="28"/>
      <c r="B29" s="28"/>
      <c r="C29" s="28"/>
    </row>
    <row r="30" ht="26" customHeight="1" spans="1:3">
      <c r="A30" s="28"/>
      <c r="B30" s="28"/>
      <c r="C30" s="2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0.472222222222222" bottom="0.550694444444444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21.6851851851852" customWidth="1"/>
    <col min="2" max="2" width="18.2407407407407" customWidth="1"/>
    <col min="3" max="3" width="24.25" customWidth="1"/>
    <col min="4" max="4" width="35.212962962963" customWidth="1"/>
    <col min="5" max="5" width="32.8518518518519" customWidth="1"/>
  </cols>
  <sheetData>
    <row r="1" ht="14.3" customHeight="1" spans="1:5">
      <c r="A1" s="12"/>
      <c r="B1" s="12"/>
      <c r="C1" s="12"/>
      <c r="D1" s="12"/>
      <c r="E1" s="12"/>
    </row>
    <row r="2" ht="39.85" customHeight="1" spans="1:5">
      <c r="A2" s="13" t="s">
        <v>272</v>
      </c>
      <c r="B2" s="13"/>
      <c r="C2" s="13"/>
      <c r="D2" s="13"/>
      <c r="E2" s="13"/>
    </row>
    <row r="3" ht="22.75" customHeight="1" spans="1:5">
      <c r="A3" s="14"/>
      <c r="B3" s="14"/>
      <c r="C3" s="14"/>
      <c r="D3" s="14"/>
      <c r="E3" s="15" t="s">
        <v>33</v>
      </c>
    </row>
    <row r="4" ht="22.75" customHeight="1" spans="1:5">
      <c r="A4" s="16" t="s">
        <v>167</v>
      </c>
      <c r="B4" s="16" t="s">
        <v>114</v>
      </c>
      <c r="C4" s="16" t="s">
        <v>273</v>
      </c>
      <c r="D4" s="16" t="s">
        <v>274</v>
      </c>
      <c r="E4" s="16" t="s">
        <v>275</v>
      </c>
    </row>
    <row r="5" ht="22.75" customHeight="1" spans="1:5">
      <c r="A5" s="17"/>
      <c r="B5" s="18"/>
      <c r="C5" s="18"/>
      <c r="D5" s="18"/>
      <c r="E5" s="18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E5" sqref="E5"/>
    </sheetView>
  </sheetViews>
  <sheetFormatPr defaultColWidth="9" defaultRowHeight="14.4" outlineLevelCol="1"/>
  <cols>
    <col min="1" max="1" width="39.1851851851852" customWidth="1"/>
    <col min="2" max="2" width="47.8703703703704" customWidth="1"/>
  </cols>
  <sheetData>
    <row r="1" ht="44" customHeight="1" spans="1:2">
      <c r="A1" s="1" t="s">
        <v>276</v>
      </c>
      <c r="B1" s="1"/>
    </row>
    <row r="2" ht="30" customHeight="1" spans="1:2">
      <c r="A2" s="2"/>
      <c r="B2" s="3" t="s">
        <v>277</v>
      </c>
    </row>
    <row r="3" ht="15" customHeight="1" spans="1:2">
      <c r="A3" s="4" t="s">
        <v>36</v>
      </c>
      <c r="B3" s="5" t="s">
        <v>37</v>
      </c>
    </row>
    <row r="4" spans="1:2">
      <c r="A4" s="4"/>
      <c r="B4" s="5"/>
    </row>
    <row r="5" ht="25" customHeight="1" spans="1:2">
      <c r="A5" s="6" t="s">
        <v>278</v>
      </c>
      <c r="B5" s="5">
        <v>1</v>
      </c>
    </row>
    <row r="6" ht="25" customHeight="1" spans="1:2">
      <c r="A6" s="7" t="s">
        <v>279</v>
      </c>
      <c r="B6" s="8"/>
    </row>
    <row r="7" ht="25" customHeight="1" spans="1:2">
      <c r="A7" s="9" t="s">
        <v>280</v>
      </c>
      <c r="B7" s="8"/>
    </row>
    <row r="8" ht="25" customHeight="1" spans="1:2">
      <c r="A8" s="9"/>
      <c r="B8" s="8"/>
    </row>
    <row r="9" ht="25" customHeight="1" spans="1:2">
      <c r="A9" s="9"/>
      <c r="B9" s="8"/>
    </row>
    <row r="10" ht="25" customHeight="1" spans="1:2">
      <c r="A10" s="9"/>
      <c r="B10" s="8"/>
    </row>
    <row r="11" ht="25" customHeight="1" spans="1:2">
      <c r="A11" s="9"/>
      <c r="B11" s="8"/>
    </row>
    <row r="12" ht="25" customHeight="1" spans="1:2">
      <c r="A12" s="9"/>
      <c r="B12" s="8"/>
    </row>
    <row r="13" ht="25" customHeight="1" spans="1:2">
      <c r="A13" s="9"/>
      <c r="B13" s="8"/>
    </row>
    <row r="14" ht="25" customHeight="1" spans="1:2">
      <c r="A14" s="9"/>
      <c r="B14" s="8"/>
    </row>
    <row r="15" ht="25" customHeight="1" spans="1:2">
      <c r="A15" s="9"/>
      <c r="B15" s="8"/>
    </row>
    <row r="16" ht="25" customHeight="1" spans="1:2">
      <c r="A16" s="9"/>
      <c r="B16" s="8"/>
    </row>
    <row r="17" ht="25" customHeight="1" spans="1:2">
      <c r="A17" s="9"/>
      <c r="B17" s="8"/>
    </row>
    <row r="18" ht="25" customHeight="1" spans="1:2">
      <c r="A18" s="9"/>
      <c r="B18" s="8"/>
    </row>
    <row r="19" ht="25" customHeight="1" spans="1:2">
      <c r="A19" s="9"/>
      <c r="B19" s="8"/>
    </row>
    <row r="20" ht="25" customHeight="1" spans="1:2">
      <c r="A20" s="9"/>
      <c r="B20" s="8"/>
    </row>
    <row r="21" ht="25" customHeight="1" spans="1:2">
      <c r="A21" s="9"/>
      <c r="B21" s="8"/>
    </row>
    <row r="22" ht="25" customHeight="1" spans="1:2">
      <c r="A22" s="9"/>
      <c r="B22" s="8"/>
    </row>
    <row r="23" ht="25" customHeight="1" spans="1:2">
      <c r="A23" s="9"/>
      <c r="B23" s="8"/>
    </row>
    <row r="24" spans="1:2">
      <c r="A24" s="10" t="s">
        <v>281</v>
      </c>
      <c r="B24" s="11"/>
    </row>
  </sheetData>
  <mergeCells count="3">
    <mergeCell ref="A1:B1"/>
    <mergeCell ref="A3:A4"/>
    <mergeCell ref="B3:B4"/>
  </mergeCells>
  <pageMargins left="0.904861111111111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企业用户_449934381</cp:lastModifiedBy>
  <dcterms:created xsi:type="dcterms:W3CDTF">2023-01-31T08:53:00Z</dcterms:created>
  <dcterms:modified xsi:type="dcterms:W3CDTF">2024-03-14T07:42:36Z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