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27" firstSheet="2" activeTab="8"/>
  </bookViews>
  <sheets>
    <sheet name="封面" sheetId="1" r:id="rId1"/>
    <sheet name="目录" sheetId="2" r:id="rId2"/>
    <sheet name="表1" sheetId="3" r:id="rId3"/>
    <sheet name="表2" sheetId="15" r:id="rId4"/>
    <sheet name="表3" sheetId="5" r:id="rId5"/>
    <sheet name="表4" sheetId="6" r:id="rId6"/>
    <sheet name="表5" sheetId="7" r:id="rId7"/>
    <sheet name="表6" sheetId="8" r:id="rId8"/>
    <sheet name="表7" sheetId="9" r:id="rId9"/>
    <sheet name="表8" sheetId="10" r:id="rId10"/>
    <sheet name="表9" sheetId="11" r:id="rId11"/>
    <sheet name="表10" sheetId="14" r:id="rId12"/>
    <sheet name="表11" sheetId="13" r:id="rId13"/>
    <sheet name="表12" sheetId="16" r:id="rId14"/>
  </sheets>
  <definedNames>
    <definedName name="_xlnm.Print_Area" localSheetId="11">表10!$A$1:$C$12</definedName>
    <definedName name="_xlnm.Print_Titles" localSheetId="11">表10!$1:$5</definedName>
    <definedName name="_xlnm.Print_Area" localSheetId="3">表2!$A$1:$B$32</definedName>
    <definedName name="_xlnm.Print_Titles" localSheetId="3">表2!$1:$4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<sst xmlns="http://schemas.openxmlformats.org/spreadsheetml/2006/main" count="344" uniqueCount="279">
  <si>
    <t>单位代码：208050</t>
  </si>
  <si>
    <t xml:space="preserve"> 单位名称：宁县瓦斜乡中心小学</t>
  </si>
  <si>
    <t>部门预算公开表</t>
  </si>
  <si>
    <t xml:space="preserve">     </t>
  </si>
  <si>
    <r>
      <rPr>
        <sz val="10"/>
        <rFont val="宋体"/>
        <charset val="134"/>
      </rPr>
      <t>编制日期：</t>
    </r>
    <r>
      <rPr>
        <sz val="10"/>
        <rFont val="Hiragino Sans GB"/>
        <charset val="134"/>
      </rPr>
      <t>2025</t>
    </r>
    <r>
      <rPr>
        <sz val="10"/>
        <rFont val="宋体"/>
        <charset val="134"/>
      </rPr>
      <t>年</t>
    </r>
    <r>
      <rPr>
        <sz val="10"/>
        <rFont val="Hiragino Sans GB"/>
        <charset val="134"/>
      </rPr>
      <t>2</t>
    </r>
    <r>
      <rPr>
        <sz val="10"/>
        <rFont val="宋体"/>
        <charset val="134"/>
      </rPr>
      <t>月</t>
    </r>
    <r>
      <rPr>
        <sz val="10"/>
        <rFont val="Hiragino Sans GB"/>
        <charset val="134"/>
      </rPr>
      <t>12</t>
    </r>
    <r>
      <rPr>
        <sz val="10"/>
        <rFont val="宋体"/>
        <charset val="134"/>
      </rPr>
      <t>日</t>
    </r>
  </si>
  <si>
    <t>部门领导：拜辉</t>
  </si>
  <si>
    <t>财务负责人：昔峰</t>
  </si>
  <si>
    <t>制表人：刘志钊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</si>
  <si>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</si>
  <si>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</si>
  <si>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</si>
  <si>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</si>
  <si>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</si>
  <si>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</si>
  <si>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</si>
  <si>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</si>
  <si>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</si>
  <si>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</si>
  <si>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</si>
  <si>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</si>
  <si>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</si>
  <si>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</si>
  <si>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</si>
  <si>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</si>
  <si>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</si>
  <si>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</si>
  <si>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</si>
  <si>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</si>
  <si>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</si>
  <si>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</si>
  <si>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（12）国有资本经营预算支出情况表</t>
  </si>
  <si>
    <t>部门收支总体情况表</t>
  </si>
  <si>
    <t>单位：元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</si>
  <si>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</si>
  <si>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</si>
  <si>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</si>
  <si>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</si>
  <si>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</si>
  <si>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</si>
  <si>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</si>
  <si>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</si>
  <si>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</si>
  <si>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</si>
  <si>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</si>
  <si>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</si>
  <si>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</si>
  <si>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</si>
  <si>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</si>
  <si>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</si>
  <si>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七、附属单位上级收入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</si>
  <si>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</si>
  <si>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</si>
  <si>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</si>
  <si>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</si>
  <si>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</si>
  <si>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</si>
  <si>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</si>
  <si>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</si>
  <si>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</si>
  <si>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</si>
  <si>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</si>
  <si>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</si>
  <si>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</si>
  <si>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</si>
  <si>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</si>
  <si>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</si>
  <si>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</si>
  <si>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</si>
  <si>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</si>
  <si>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</si>
  <si>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</si>
  <si>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</si>
  <si>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</si>
  <si>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</si>
  <si>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</si>
  <si>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</si>
  <si>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</si>
  <si>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　年　支　出　合　计</t>
  </si>
  <si>
    <t>十、上年结转</t>
  </si>
  <si>
    <t>三十一、结转下年</t>
  </si>
  <si>
    <t>十一、上年结余</t>
  </si>
  <si>
    <t>收  入  总  计</t>
  </si>
  <si>
    <t>支  出  总  计</t>
  </si>
  <si>
    <t>部门收入总体情况表</t>
  </si>
  <si>
    <r>
      <rPr>
        <b/>
        <sz val="9"/>
        <color rgb="FF000000"/>
        <rFont val="宋体"/>
        <charset val="1"/>
      </rPr>
      <t>一、一般公共预算财政拨款收入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</si>
  <si>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本级财力安排</t>
    </r>
  </si>
  <si>
    <t xml:space="preserve">    上级专项资金</t>
  </si>
  <si>
    <r>
      <rPr>
        <b/>
        <sz val="9"/>
        <color rgb="FF000000"/>
        <rFont val="宋体"/>
        <charset val="1"/>
      </rPr>
      <t>二、政府性基金预算财政拨款收入</t>
    </r>
  </si>
  <si>
    <r>
      <rPr>
        <b/>
        <sz val="9"/>
        <color rgb="FF000000"/>
        <rFont val="宋体"/>
        <charset val="1"/>
      </rPr>
      <t>三、国有资本经营预算收入</t>
    </r>
  </si>
  <si>
    <t>三、事业收入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</si>
  <si>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</si>
  <si>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</si>
  <si>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其他事业收入</t>
    </r>
  </si>
  <si>
    <t>四、上级补助收入</t>
  </si>
  <si>
    <t>五、附属单位上缴收入</t>
  </si>
  <si>
    <t>六、经营收入</t>
  </si>
  <si>
    <t>七、其他收入</t>
  </si>
  <si>
    <t>八、上年结转、结余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</si>
  <si>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</si>
  <si>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</si>
  <si>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</si>
  <si>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非财政性单位结转结余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</si>
  <si>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</si>
  <si>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</si>
  <si>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</si>
  <si>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医疗专户结转</t>
    </r>
  </si>
  <si>
    <t>收入总计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</si>
  <si>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</si>
  <si>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</si>
  <si>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</si>
  <si>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</si>
  <si>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</si>
  <si>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</si>
  <si>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</si>
  <si>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205-教育支出</t>
  </si>
  <si>
    <r>
      <rPr>
        <b/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20502-普通教育</t>
    </r>
  </si>
  <si>
    <t xml:space="preserve">      2050201-学前教育</t>
  </si>
  <si>
    <t xml:space="preserve">      2050202-小学教育</t>
  </si>
  <si>
    <t>208-社会保障和就业支出</t>
  </si>
  <si>
    <t xml:space="preserve">   20805-行政事业单位养老支出</t>
  </si>
  <si>
    <t xml:space="preserve">       2080502-事业单位离退休</t>
  </si>
  <si>
    <t xml:space="preserve">       2080505-机关事业单位基本养老保险缴费支出</t>
  </si>
  <si>
    <t xml:space="preserve">   20808-抚恤</t>
  </si>
  <si>
    <t xml:space="preserve">       2080899-其他优抚支出</t>
  </si>
  <si>
    <t xml:space="preserve">   20899-其他社会保障和就业支出</t>
  </si>
  <si>
    <t xml:space="preserve">       2089999-其他社会保障和就业支出</t>
  </si>
  <si>
    <t>210-卫生健康支出</t>
  </si>
  <si>
    <t xml:space="preserve">   21011-行政事业单位医疗</t>
  </si>
  <si>
    <t xml:space="preserve">       2101102-事业单位医疗</t>
  </si>
  <si>
    <t>财政拨款收支总体情况表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</si>
  <si>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</si>
  <si>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</si>
  <si>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</si>
  <si>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</si>
  <si>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</si>
  <si>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</si>
  <si>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</si>
  <si>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</si>
  <si>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</si>
  <si>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</si>
  <si>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</si>
  <si>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</si>
  <si>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</si>
  <si>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</si>
  <si>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</si>
  <si>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</si>
  <si>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</si>
  <si>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</si>
  <si>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</si>
  <si>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</si>
  <si>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</si>
  <si>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</si>
  <si>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</si>
  <si>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</si>
  <si>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</si>
  <si>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</si>
  <si>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</si>
  <si>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</si>
  <si>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</si>
  <si>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</si>
  <si>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</si>
  <si>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</si>
  <si>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</si>
  <si>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</si>
  <si>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</si>
  <si>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</si>
  <si>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</si>
  <si>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</si>
  <si>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</si>
  <si>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</si>
  <si>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</si>
  <si>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</si>
  <si>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宁县瓦斜乡中心小学</t>
  </si>
  <si>
    <t>一般公共预算支出情况表</t>
  </si>
  <si>
    <t>科目编码</t>
  </si>
  <si>
    <t>科目名称</t>
  </si>
  <si>
    <t>合   计</t>
  </si>
  <si>
    <t>205</t>
  </si>
  <si>
    <t>教育支出</t>
  </si>
  <si>
    <t xml:space="preserve">  20502</t>
  </si>
  <si>
    <t xml:space="preserve">    普通教育</t>
  </si>
  <si>
    <t xml:space="preserve">    2050201</t>
  </si>
  <si>
    <t xml:space="preserve">        学前教育</t>
  </si>
  <si>
    <t xml:space="preserve">    2050202</t>
  </si>
  <si>
    <t xml:space="preserve">        小学教育</t>
  </si>
  <si>
    <t>208</t>
  </si>
  <si>
    <t>社会保障和就业支出</t>
  </si>
  <si>
    <t xml:space="preserve">   20805</t>
  </si>
  <si>
    <t xml:space="preserve">    行政事业单位养老支出</t>
  </si>
  <si>
    <t xml:space="preserve">    2080502</t>
  </si>
  <si>
    <t xml:space="preserve">        事业单位离退休</t>
  </si>
  <si>
    <t xml:space="preserve">    2080505</t>
  </si>
  <si>
    <t xml:space="preserve">        机关事业单位基本养老保险缴费支出</t>
  </si>
  <si>
    <t xml:space="preserve">   20808</t>
  </si>
  <si>
    <t xml:space="preserve">    抚恤</t>
  </si>
  <si>
    <t xml:space="preserve">    2080899</t>
  </si>
  <si>
    <t xml:space="preserve">        其他优抚支出</t>
  </si>
  <si>
    <t xml:space="preserve">   20899</t>
  </si>
  <si>
    <t xml:space="preserve">    其他社会保障和就业支出</t>
  </si>
  <si>
    <t xml:space="preserve">    2089999</t>
  </si>
  <si>
    <t xml:space="preserve">        其他社会保障和就业支出</t>
  </si>
  <si>
    <t>卫生健康支出</t>
  </si>
  <si>
    <t xml:space="preserve">   21011</t>
  </si>
  <si>
    <t xml:space="preserve">    行政事业单位医疗</t>
  </si>
  <si>
    <t xml:space="preserve">    2101102</t>
  </si>
  <si>
    <t xml:space="preserve">        事业单位医疗</t>
  </si>
  <si>
    <t>一般公共预算基本支出表</t>
  </si>
  <si>
    <t>经济分类科目</t>
  </si>
  <si>
    <t>一般公共预算基本支出</t>
  </si>
  <si>
    <t>人员经费</t>
  </si>
  <si>
    <t>公用经费</t>
  </si>
  <si>
    <t xml:space="preserve">  301</t>
  </si>
  <si>
    <t>工资福利支出</t>
  </si>
  <si>
    <t xml:space="preserve">  基本工资</t>
  </si>
  <si>
    <t>30102</t>
  </si>
  <si>
    <t xml:space="preserve">  津贴补贴</t>
  </si>
  <si>
    <t>30103</t>
  </si>
  <si>
    <t xml:space="preserve">  奖金</t>
  </si>
  <si>
    <t>30107</t>
  </si>
  <si>
    <t xml:space="preserve">  绩效工资</t>
  </si>
  <si>
    <t>30108</t>
  </si>
  <si>
    <t xml:space="preserve">  机关事业单位基本养老保险缴费</t>
  </si>
  <si>
    <t>30110</t>
  </si>
  <si>
    <t xml:space="preserve">  职工基本医疗保险缴费</t>
  </si>
  <si>
    <t>30112</t>
  </si>
  <si>
    <t xml:space="preserve">  其他社会保障缴费</t>
  </si>
  <si>
    <t xml:space="preserve">  302</t>
  </si>
  <si>
    <t>商品和服务支出</t>
  </si>
  <si>
    <t>30201</t>
  </si>
  <si>
    <t xml:space="preserve">  办公费</t>
  </si>
  <si>
    <t>30213</t>
  </si>
  <si>
    <t xml:space="preserve">  维修（护）费</t>
  </si>
  <si>
    <t>30226</t>
  </si>
  <si>
    <t xml:space="preserve">  劳务费</t>
  </si>
  <si>
    <t>30228</t>
  </si>
  <si>
    <t xml:space="preserve">  工会经费</t>
  </si>
  <si>
    <t>30229</t>
  </si>
  <si>
    <t xml:space="preserve">  福利费</t>
  </si>
  <si>
    <t xml:space="preserve">  303</t>
  </si>
  <si>
    <t>对个人和家庭的补助</t>
  </si>
  <si>
    <t>30301</t>
  </si>
  <si>
    <t xml:space="preserve">  离休费</t>
  </si>
  <si>
    <t>30302</t>
  </si>
  <si>
    <t xml:space="preserve">  退休费</t>
  </si>
  <si>
    <t>30304</t>
  </si>
  <si>
    <t xml:space="preserve">  抚恤金</t>
  </si>
  <si>
    <t>30305</t>
  </si>
  <si>
    <t xml:space="preserve">  生活补助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</si>
  <si>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</si>
  <si>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</si>
  <si>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</si>
  <si>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</si>
  <si>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</si>
  <si>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</si>
  <si>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</si>
  <si>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</si>
  <si>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</si>
  <si>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</si>
  <si>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</si>
  <si>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经济科目编码</t>
  </si>
  <si>
    <t>经济科目名称</t>
  </si>
  <si>
    <t>合     计</t>
  </si>
  <si>
    <t>商品服务支出</t>
  </si>
  <si>
    <t xml:space="preserve">        维修（护）费</t>
  </si>
  <si>
    <t xml:space="preserve">    工会经费</t>
  </si>
  <si>
    <t>政府性基金预算支出情况表</t>
  </si>
  <si>
    <t>项        目</t>
  </si>
  <si>
    <t>编码</t>
  </si>
  <si>
    <t>名称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</si>
  <si>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</si>
  <si>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</si>
  <si>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</si>
  <si>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</si>
  <si>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</si>
  <si>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>单位：万元</t>
  </si>
  <si>
    <t>**</t>
  </si>
  <si>
    <t>总计</t>
  </si>
  <si>
    <t>……</t>
  </si>
  <si>
    <t>备注：无内容应公开空表并说明情况。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</si>
</sst>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0_ "/>
    <numFmt numFmtId="179" formatCode="#0.00"/>
    <numFmt numFmtId="180" formatCode="#,##0.00_ ;[Red]\-#,##0.00\ "/>
  </numFmts>
  <fonts count="55">
    <font>
      <sz val="11"/>
      <color indexed="8"/>
      <name val="宋体"/>
      <charset val="1"/>
      <scheme val="minor"/>
    </font>
    <font>
      <b/>
      <sz val="19"/>
      <name val="SimSun"/>
      <charset val="134"/>
    </font>
    <font>
      <sz val="9"/>
      <color rgb="FF000000"/>
      <name val="宋体"/>
      <charset val="1"/>
      <scheme val="minor"/>
    </font>
    <font>
      <b/>
      <sz val="11"/>
      <color indexed="8"/>
      <name val="宋体"/>
      <charset val="1"/>
      <scheme val="minor"/>
    </font>
    <font>
      <b/>
      <sz val="10"/>
      <color rgb="FF000000"/>
      <name val="宋体"/>
      <charset val="1"/>
      <scheme val="minor"/>
    </font>
    <font>
      <b/>
      <sz val="9"/>
      <color rgb="FF000000"/>
      <name val="宋体"/>
      <charset val="1"/>
      <scheme val="minor"/>
    </font>
    <font>
      <b/>
      <sz val="9"/>
      <color indexed="8"/>
      <name val="宋体"/>
      <charset val="1"/>
      <scheme val="minor"/>
    </font>
    <font>
      <sz val="9"/>
      <color indexed="8"/>
      <name val="仿宋_GB2312"/>
      <charset val="1"/>
    </font>
    <font>
      <sz val="9"/>
      <name val="SimSun"/>
      <charset val="134"/>
    </font>
    <font>
      <sz val="10"/>
      <name val="SimSun"/>
      <charset val="134"/>
    </font>
    <font>
      <b/>
      <sz val="10"/>
      <name val="SimSun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b/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sz val="9"/>
      <color indexed="8"/>
      <name val="宋体"/>
      <charset val="134"/>
    </font>
    <font>
      <sz val="19"/>
      <name val="SimSun"/>
      <charset val="134"/>
    </font>
    <font>
      <b/>
      <sz val="9"/>
      <name val="SimSun"/>
      <charset val="134"/>
    </font>
    <font>
      <sz val="9"/>
      <color rgb="FF000000"/>
      <name val="宋体"/>
      <charset val="134"/>
    </font>
    <font>
      <sz val="9"/>
      <color indexed="8"/>
      <name val="宋体"/>
      <charset val="1"/>
    </font>
    <font>
      <sz val="10"/>
      <name val="Hiragino Sans GB"/>
      <charset val="134"/>
    </font>
    <font>
      <b/>
      <sz val="9"/>
      <name val="宋体"/>
      <charset val="134"/>
    </font>
    <font>
      <b/>
      <sz val="9"/>
      <color rgb="FF000000"/>
      <name val="宋体"/>
      <charset val="134"/>
    </font>
    <font>
      <sz val="9"/>
      <name val="宋体"/>
      <charset val="134"/>
    </font>
    <font>
      <b/>
      <sz val="9"/>
      <color indexed="8"/>
      <name val="宋体"/>
      <charset val="1"/>
    </font>
    <font>
      <b/>
      <sz val="11"/>
      <name val="SimSun"/>
      <charset val="134"/>
    </font>
    <font>
      <b/>
      <sz val="12"/>
      <name val="SimSun"/>
      <charset val="134"/>
    </font>
    <font>
      <b/>
      <u/>
      <sz val="10"/>
      <color rgb="FF0000FF"/>
      <name val="SimSun"/>
      <charset val="134"/>
    </font>
    <font>
      <b/>
      <sz val="2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rgb="FF000000"/>
      <name val="宋体"/>
      <charset val="1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4" fillId="0" borderId="0" applyFont="0" applyFill="0" applyBorder="0" applyAlignment="0" applyProtection="0">
      <alignment vertical="center"/>
    </xf>
    <xf numFmtId="44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2" fontId="34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4" fillId="3" borderId="4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5" applyNumberFormat="0" applyFill="0" applyAlignment="0" applyProtection="0">
      <alignment vertical="center"/>
    </xf>
    <xf numFmtId="0" fontId="41" fillId="0" borderId="5" applyNumberFormat="0" applyFill="0" applyAlignment="0" applyProtection="0">
      <alignment vertical="center"/>
    </xf>
    <xf numFmtId="0" fontId="42" fillId="0" borderId="6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4" borderId="7" applyNumberFormat="0" applyAlignment="0" applyProtection="0">
      <alignment vertical="center"/>
    </xf>
    <xf numFmtId="0" fontId="44" fillId="5" borderId="8" applyNumberFormat="0" applyAlignment="0" applyProtection="0">
      <alignment vertical="center"/>
    </xf>
    <xf numFmtId="0" fontId="45" fillId="5" borderId="7" applyNumberFormat="0" applyAlignment="0" applyProtection="0">
      <alignment vertical="center"/>
    </xf>
    <xf numFmtId="0" fontId="46" fillId="6" borderId="9" applyNumberFormat="0" applyAlignment="0" applyProtection="0">
      <alignment vertical="center"/>
    </xf>
    <xf numFmtId="0" fontId="47" fillId="0" borderId="10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11" fillId="0" borderId="0"/>
  </cellStyleXfs>
  <cellXfs count="110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 indent="2"/>
    </xf>
    <xf numFmtId="0" fontId="0" fillId="0" borderId="0" xfId="0" applyFont="1" applyFill="1">
      <alignment vertical="center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 wrapText="1"/>
    </xf>
    <xf numFmtId="0" fontId="11" fillId="0" borderId="0" xfId="0" applyFont="1" applyFill="1" applyAlignment="1"/>
    <xf numFmtId="0" fontId="12" fillId="0" borderId="0" xfId="0" applyFont="1" applyFill="1" applyBorder="1" applyAlignment="1" applyProtection="1"/>
    <xf numFmtId="0" fontId="13" fillId="0" borderId="0" xfId="0" applyFont="1" applyFill="1" applyBorder="1" applyAlignment="1" applyProtection="1">
      <alignment vertical="center" wrapText="1"/>
    </xf>
    <xf numFmtId="0" fontId="14" fillId="0" borderId="0" xfId="0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right" vertical="center"/>
    </xf>
    <xf numFmtId="0" fontId="16" fillId="0" borderId="1" xfId="0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 applyProtection="1">
      <alignment horizontal="center" vertical="center" wrapText="1"/>
    </xf>
    <xf numFmtId="49" fontId="17" fillId="0" borderId="1" xfId="0" applyNumberFormat="1" applyFont="1" applyFill="1" applyBorder="1" applyAlignment="1" applyProtection="1">
      <alignment horizontal="left" vertical="center"/>
    </xf>
    <xf numFmtId="176" fontId="17" fillId="0" borderId="1" xfId="0" applyNumberFormat="1" applyFont="1" applyFill="1" applyBorder="1" applyAlignment="1" applyProtection="1">
      <alignment horizontal="right" vertical="center"/>
    </xf>
    <xf numFmtId="0" fontId="18" fillId="0" borderId="0" xfId="0" applyFont="1" applyFill="1" applyBorder="1" applyAlignment="1" applyProtection="1">
      <alignment vertical="center" wrapText="1"/>
    </xf>
    <xf numFmtId="0" fontId="18" fillId="0" borderId="0" xfId="0" applyFont="1" applyFill="1" applyBorder="1" applyAlignment="1" applyProtection="1"/>
    <xf numFmtId="0" fontId="10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9" fontId="15" fillId="0" borderId="1" xfId="0" applyNumberFormat="1" applyFont="1" applyFill="1" applyBorder="1" applyAlignment="1" applyProtection="1">
      <alignment horizontal="left" vertical="center" wrapText="1"/>
    </xf>
    <xf numFmtId="49" fontId="15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0" fillId="0" borderId="1" xfId="0" applyFont="1" applyBorder="1">
      <alignment vertical="center"/>
    </xf>
    <xf numFmtId="49" fontId="19" fillId="0" borderId="1" xfId="0" applyNumberFormat="1" applyFont="1" applyFill="1" applyBorder="1" applyAlignment="1" applyProtection="1">
      <alignment horizontal="left" vertical="center" wrapText="1"/>
    </xf>
    <xf numFmtId="49" fontId="19" fillId="0" borderId="1" xfId="0" applyNumberFormat="1" applyFont="1" applyFill="1" applyBorder="1" applyAlignment="1" applyProtection="1">
      <alignment horizontal="left" vertical="center"/>
    </xf>
    <xf numFmtId="0" fontId="8" fillId="0" borderId="1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right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177" fontId="10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right" vertical="center" wrapText="1"/>
    </xf>
    <xf numFmtId="178" fontId="9" fillId="0" borderId="1" xfId="0" applyNumberFormat="1" applyFont="1" applyBorder="1" applyAlignment="1">
      <alignment horizontal="center" vertical="center" wrapText="1"/>
    </xf>
    <xf numFmtId="177" fontId="9" fillId="0" borderId="1" xfId="0" applyNumberFormat="1" applyFont="1" applyBorder="1" applyAlignment="1">
      <alignment vertical="center" wrapText="1"/>
    </xf>
    <xf numFmtId="177" fontId="9" fillId="0" borderId="1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 wrapText="1"/>
    </xf>
    <xf numFmtId="177" fontId="23" fillId="0" borderId="1" xfId="0" applyNumberFormat="1" applyFont="1" applyBorder="1" applyAlignment="1">
      <alignment horizontal="center" vertical="center"/>
    </xf>
    <xf numFmtId="177" fontId="10" fillId="0" borderId="2" xfId="0" applyNumberFormat="1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177" fontId="9" fillId="0" borderId="2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10" fillId="0" borderId="2" xfId="0" applyNumberFormat="1" applyFont="1" applyBorder="1" applyAlignment="1">
      <alignment vertical="center" wrapText="1"/>
    </xf>
    <xf numFmtId="177" fontId="9" fillId="0" borderId="2" xfId="0" applyNumberFormat="1" applyFont="1" applyBorder="1" applyAlignment="1">
      <alignment vertical="center" wrapText="1"/>
    </xf>
    <xf numFmtId="179" fontId="24" fillId="0" borderId="2" xfId="0" applyNumberFormat="1" applyFont="1" applyBorder="1" applyAlignment="1">
      <alignment horizontal="right" vertical="center" wrapText="1"/>
    </xf>
    <xf numFmtId="4" fontId="9" fillId="0" borderId="2" xfId="0" applyNumberFormat="1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179" fontId="10" fillId="0" borderId="2" xfId="0" applyNumberFormat="1" applyFont="1" applyBorder="1" applyAlignment="1">
      <alignment vertical="center" wrapText="1"/>
    </xf>
    <xf numFmtId="179" fontId="10" fillId="0" borderId="2" xfId="0" applyNumberFormat="1" applyFont="1" applyBorder="1" applyAlignment="1">
      <alignment horizontal="right" vertical="center" wrapText="1"/>
    </xf>
    <xf numFmtId="0" fontId="9" fillId="0" borderId="3" xfId="0" applyFont="1" applyBorder="1" applyAlignment="1">
      <alignment horizontal="center" vertical="center" wrapText="1"/>
    </xf>
    <xf numFmtId="177" fontId="10" fillId="0" borderId="1" xfId="0" applyNumberFormat="1" applyFont="1" applyBorder="1" applyAlignment="1">
      <alignment horizontal="center" vertical="center" wrapText="1"/>
    </xf>
    <xf numFmtId="49" fontId="15" fillId="0" borderId="1" xfId="0" applyNumberFormat="1" applyFont="1" applyFill="1" applyBorder="1" applyAlignment="1" applyProtection="1">
      <alignment horizontal="left" vertical="center"/>
    </xf>
    <xf numFmtId="177" fontId="25" fillId="0" borderId="1" xfId="0" applyNumberFormat="1" applyFont="1" applyBorder="1" applyAlignment="1">
      <alignment horizontal="center" vertical="center" wrapText="1"/>
    </xf>
    <xf numFmtId="49" fontId="26" fillId="0" borderId="1" xfId="0" applyNumberFormat="1" applyFont="1" applyFill="1" applyBorder="1" applyAlignment="1" applyProtection="1">
      <alignment horizontal="left" vertical="center"/>
    </xf>
    <xf numFmtId="177" fontId="27" fillId="0" borderId="1" xfId="0" applyNumberFormat="1" applyFont="1" applyBorder="1" applyAlignment="1">
      <alignment horizontal="center" vertical="center" wrapText="1"/>
    </xf>
    <xf numFmtId="177" fontId="28" fillId="0" borderId="1" xfId="0" applyNumberFormat="1" applyFont="1" applyBorder="1" applyAlignment="1">
      <alignment horizontal="center" vertical="center"/>
    </xf>
    <xf numFmtId="0" fontId="23" fillId="0" borderId="1" xfId="0" applyFont="1" applyBorder="1">
      <alignment vertical="center"/>
    </xf>
    <xf numFmtId="0" fontId="28" fillId="0" borderId="1" xfId="0" applyFont="1" applyBorder="1">
      <alignment vertical="center"/>
    </xf>
    <xf numFmtId="177" fontId="27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Border="1" applyAlignment="1">
      <alignment vertical="center" wrapText="1"/>
    </xf>
    <xf numFmtId="0" fontId="19" fillId="0" borderId="0" xfId="0" applyFont="1" applyFill="1" applyBorder="1" applyAlignment="1" applyProtection="1">
      <alignment vertical="center"/>
    </xf>
    <xf numFmtId="0" fontId="5" fillId="2" borderId="1" xfId="0" applyFont="1" applyFill="1" applyBorder="1" applyAlignment="1">
      <alignment horizontal="left" vertical="center"/>
    </xf>
    <xf numFmtId="180" fontId="19" fillId="0" borderId="1" xfId="0" applyNumberFormat="1" applyFont="1" applyFill="1" applyBorder="1" applyAlignment="1" applyProtection="1">
      <alignment horizontal="right" vertical="center"/>
    </xf>
    <xf numFmtId="0" fontId="19" fillId="0" borderId="1" xfId="49" applyFont="1" applyFill="1" applyBorder="1" applyAlignment="1" applyProtection="1">
      <alignment vertical="center"/>
    </xf>
    <xf numFmtId="180" fontId="27" fillId="0" borderId="1" xfId="0" applyNumberFormat="1" applyFont="1" applyFill="1" applyBorder="1" applyAlignment="1">
      <alignment horizontal="right" vertical="center"/>
    </xf>
    <xf numFmtId="0" fontId="15" fillId="0" borderId="1" xfId="49" applyFont="1" applyFill="1" applyBorder="1" applyAlignment="1" applyProtection="1">
      <alignment vertical="center"/>
    </xf>
    <xf numFmtId="0" fontId="19" fillId="0" borderId="1" xfId="49" applyFont="1" applyBorder="1" applyAlignment="1" applyProtection="1">
      <alignment vertical="center"/>
    </xf>
    <xf numFmtId="0" fontId="15" fillId="0" borderId="1" xfId="49" applyFont="1" applyFill="1" applyBorder="1" applyAlignment="1" applyProtection="1">
      <alignment horizontal="center" vertical="center"/>
    </xf>
    <xf numFmtId="180" fontId="15" fillId="0" borderId="1" xfId="0" applyNumberFormat="1" applyFont="1" applyFill="1" applyBorder="1" applyAlignment="1" applyProtection="1">
      <alignment horizontal="right" vertical="center"/>
    </xf>
    <xf numFmtId="0" fontId="29" fillId="0" borderId="0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24" fillId="0" borderId="2" xfId="0" applyFont="1" applyBorder="1" applyAlignment="1">
      <alignment horizontal="right" vertical="center" wrapText="1"/>
    </xf>
    <xf numFmtId="4" fontId="8" fillId="0" borderId="2" xfId="0" applyNumberFormat="1" applyFont="1" applyBorder="1" applyAlignment="1">
      <alignment vertical="center" wrapText="1"/>
    </xf>
    <xf numFmtId="0" fontId="21" fillId="0" borderId="2" xfId="0" applyFont="1" applyBorder="1" applyAlignment="1">
      <alignment vertical="center" wrapText="1"/>
    </xf>
    <xf numFmtId="4" fontId="21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0" fillId="0" borderId="0" xfId="0" applyFont="1" applyBorder="1" applyAlignment="1">
      <alignment vertical="center" wrapText="1"/>
    </xf>
    <xf numFmtId="0" fontId="30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32" fillId="0" borderId="0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G13" sqref="G13"/>
    </sheetView>
  </sheetViews>
  <sheetFormatPr defaultColWidth="10" defaultRowHeight="14.4"/>
  <cols>
    <col min="1" max="1" width="2.5462962962963" customWidth="1"/>
    <col min="2" max="4" width="9.76851851851852" customWidth="1"/>
    <col min="5" max="5" width="11.5092592592593" customWidth="1"/>
    <col min="6" max="6" width="9.76851851851852" customWidth="1"/>
    <col min="7" max="7" width="11.5092592592593" customWidth="1"/>
    <col min="8" max="11" width="9.76851851851852" customWidth="1"/>
  </cols>
  <sheetData>
    <row r="1" ht="14.3" customHeight="1" spans="1:11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</row>
    <row r="2" ht="14.3" customHeight="1" spans="1:11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</row>
    <row r="3" ht="22.75" customHeight="1" spans="1:11">
      <c r="A3" s="13"/>
      <c r="B3" s="105" t="s">
        <v>0</v>
      </c>
      <c r="C3" s="105"/>
      <c r="D3" s="106"/>
      <c r="E3" s="13"/>
      <c r="F3" s="13"/>
      <c r="G3" s="13"/>
      <c r="H3" s="13"/>
      <c r="I3" s="13"/>
      <c r="J3" s="13"/>
      <c r="K3" s="13"/>
    </row>
    <row r="4" ht="22.75" customHeight="1" spans="1:11">
      <c r="A4" s="13"/>
      <c r="B4" s="105" t="s">
        <v>1</v>
      </c>
      <c r="C4" s="105"/>
      <c r="D4" s="105"/>
      <c r="E4" s="106"/>
      <c r="F4" s="13"/>
      <c r="G4" s="13"/>
      <c r="H4" s="13"/>
      <c r="I4" s="13"/>
      <c r="J4" s="13"/>
      <c r="K4" s="13"/>
    </row>
    <row r="5" ht="14.3" customHeight="1" spans="1:1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</row>
    <row r="6" ht="78.55" customHeight="1" spans="1:11">
      <c r="A6" s="12"/>
      <c r="B6" s="107" t="s">
        <v>2</v>
      </c>
      <c r="C6" s="107"/>
      <c r="D6" s="107"/>
      <c r="E6" s="107"/>
      <c r="F6" s="107"/>
      <c r="G6" s="107"/>
      <c r="H6" s="107"/>
      <c r="I6" s="107"/>
      <c r="J6" s="107"/>
      <c r="K6" s="107"/>
    </row>
    <row r="7" ht="22.75" customHeight="1" spans="1:1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ht="22.75" customHeight="1" spans="1:11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</row>
    <row r="9" ht="22.75" customHeight="1" spans="1:1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2.75" customHeight="1" spans="1:11">
      <c r="A10" s="13"/>
      <c r="B10" s="13" t="s">
        <v>3</v>
      </c>
      <c r="C10" s="13"/>
      <c r="E10" s="108" t="s">
        <v>4</v>
      </c>
      <c r="F10" s="108"/>
      <c r="G10" s="108"/>
      <c r="H10" s="108"/>
      <c r="I10" s="13"/>
      <c r="J10" s="13"/>
      <c r="K10" s="13"/>
    </row>
    <row r="11" ht="22.75" customHeight="1" spans="1:1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ht="22.75" customHeight="1" spans="1:11">
      <c r="A12" s="13"/>
      <c r="B12" s="108" t="s">
        <v>5</v>
      </c>
      <c r="C12" s="109"/>
      <c r="D12" s="13"/>
      <c r="E12" s="108" t="s">
        <v>6</v>
      </c>
      <c r="F12" s="109"/>
      <c r="G12" s="13"/>
      <c r="H12" s="108" t="s">
        <v>7</v>
      </c>
      <c r="I12" s="108"/>
      <c r="J12" s="108"/>
      <c r="K12" s="13"/>
    </row>
    <row r="13" ht="14.3" customHeight="1" spans="1:11">
      <c r="A13" s="12"/>
      <c r="B13" s="12"/>
      <c r="C13" s="12" t="s">
        <v>8</v>
      </c>
      <c r="D13" s="12"/>
      <c r="E13" s="12"/>
      <c r="F13" s="12"/>
      <c r="G13" s="12"/>
      <c r="H13" s="12"/>
      <c r="I13" s="12"/>
      <c r="J13" s="12"/>
      <c r="K13" s="12"/>
    </row>
    <row r="14" ht="14.3" customHeight="1" spans="1:11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ht="14.3" customHeight="1" spans="1:11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</row>
  </sheetData>
  <mergeCells count="7">
    <mergeCell ref="B3:C3"/>
    <mergeCell ref="B4:D4"/>
    <mergeCell ref="B6:K6"/>
    <mergeCell ref="E10:H10"/>
    <mergeCell ref="B12:C12"/>
    <mergeCell ref="E12:F12"/>
    <mergeCell ref="H12:J12"/>
  </mergeCells>
  <printOptions horizontalCentered="1" vertic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H3" sqref="H3"/>
    </sheetView>
  </sheetViews>
  <sheetFormatPr defaultColWidth="10" defaultRowHeight="14.4" outlineLevelCol="7"/>
  <cols>
    <col min="1" max="1" width="35.962962962963" customWidth="1"/>
    <col min="2" max="2" width="11.7037037037037" customWidth="1"/>
    <col min="3" max="3" width="14.8518518518519" customWidth="1"/>
    <col min="4" max="4" width="12.7685185185185" customWidth="1"/>
    <col min="5" max="5" width="17.8981481481481" customWidth="1"/>
    <col min="6" max="6" width="16.6111111111111" customWidth="1"/>
    <col min="7" max="7" width="9.76851851851852" customWidth="1"/>
    <col min="8" max="8" width="10.25" customWidth="1"/>
  </cols>
  <sheetData>
    <row r="1" ht="14.3" customHeight="1" spans="1:8">
      <c r="A1" s="12"/>
      <c r="B1" s="12"/>
      <c r="C1" s="12"/>
      <c r="D1" s="12"/>
      <c r="E1" s="12"/>
      <c r="F1" s="12"/>
      <c r="G1" s="12"/>
      <c r="H1" s="12"/>
    </row>
    <row r="2" ht="39.85" customHeight="1" spans="1:8">
      <c r="A2" s="39" t="s">
        <v>248</v>
      </c>
      <c r="B2" s="39"/>
      <c r="C2" s="39"/>
      <c r="D2" s="39"/>
      <c r="E2" s="39"/>
      <c r="F2" s="39"/>
      <c r="G2" s="39"/>
      <c r="H2" s="39"/>
    </row>
    <row r="3" ht="22.75" customHeight="1" spans="1:8">
      <c r="A3" s="12"/>
      <c r="B3" s="12"/>
      <c r="C3" s="12"/>
      <c r="D3" s="12"/>
      <c r="E3" s="12"/>
      <c r="F3" s="12"/>
      <c r="G3" s="12"/>
      <c r="H3" s="40" t="s">
        <v>32</v>
      </c>
    </row>
    <row r="4" ht="22.75" customHeight="1" spans="1:8">
      <c r="A4" s="15" t="s">
        <v>168</v>
      </c>
      <c r="B4" s="15" t="s">
        <v>249</v>
      </c>
      <c r="C4" s="15"/>
      <c r="D4" s="15"/>
      <c r="E4" s="15"/>
      <c r="F4" s="15"/>
      <c r="G4" s="15" t="s">
        <v>250</v>
      </c>
      <c r="H4" s="15" t="s">
        <v>251</v>
      </c>
    </row>
    <row r="5" ht="22.75" customHeight="1" spans="1:8">
      <c r="A5" s="15"/>
      <c r="B5" s="15" t="s">
        <v>113</v>
      </c>
      <c r="C5" s="15" t="s">
        <v>252</v>
      </c>
      <c r="D5" s="15" t="s">
        <v>253</v>
      </c>
      <c r="E5" s="15" t="s">
        <v>254</v>
      </c>
      <c r="F5" s="15"/>
      <c r="G5" s="15"/>
      <c r="H5" s="15"/>
    </row>
    <row r="6" ht="22.75" customHeight="1" spans="1:8">
      <c r="A6" s="15"/>
      <c r="B6" s="15"/>
      <c r="C6" s="15"/>
      <c r="D6" s="15"/>
      <c r="E6" s="15" t="s">
        <v>255</v>
      </c>
      <c r="F6" s="15" t="s">
        <v>256</v>
      </c>
      <c r="G6" s="15"/>
      <c r="H6" s="15"/>
    </row>
    <row r="7" ht="22.75" customHeight="1" spans="1:8">
      <c r="A7" s="41" t="s">
        <v>113</v>
      </c>
      <c r="B7" s="41"/>
      <c r="C7" s="41"/>
      <c r="D7" s="41"/>
      <c r="E7" s="41"/>
      <c r="F7" s="41"/>
      <c r="G7" s="41"/>
      <c r="H7" s="41"/>
    </row>
    <row r="8" ht="22.75" customHeight="1" spans="1:8">
      <c r="A8" s="41" t="s">
        <v>172</v>
      </c>
      <c r="B8" s="41"/>
      <c r="C8" s="41"/>
      <c r="D8" s="41"/>
      <c r="E8" s="41"/>
      <c r="F8" s="41"/>
      <c r="G8" s="41"/>
      <c r="H8" s="41"/>
    </row>
    <row r="9" ht="22.75" customHeight="1" spans="1:8">
      <c r="A9" s="42"/>
      <c r="B9" s="43"/>
      <c r="C9" s="43"/>
      <c r="D9" s="43"/>
      <c r="E9" s="43"/>
      <c r="F9" s="43"/>
      <c r="G9" s="43"/>
      <c r="H9" s="43"/>
    </row>
  </sheetData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pageMargins left="0.75" right="0.75" top="1.18055555555556" bottom="0.270000010728836" header="0.156944444444444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workbookViewId="0">
      <selection activeCell="E7" sqref="E7:E11"/>
    </sheetView>
  </sheetViews>
  <sheetFormatPr defaultColWidth="10" defaultRowHeight="14.4"/>
  <cols>
    <col min="1" max="1" width="9.76851851851852" customWidth="1"/>
    <col min="2" max="2" width="14.712962962963" style="17" customWidth="1"/>
    <col min="3" max="3" width="29.6296296296296" style="17" customWidth="1"/>
    <col min="4" max="4" width="21.7037037037037" customWidth="1"/>
    <col min="5" max="5" width="25.8055555555556" customWidth="1"/>
    <col min="6" max="6" width="23.9907407407407" customWidth="1"/>
    <col min="7" max="10" width="9.76851851851852" customWidth="1"/>
  </cols>
  <sheetData>
    <row r="1" ht="14.3" customHeight="1" spans="1:10">
      <c r="A1" s="12"/>
      <c r="B1" s="25"/>
      <c r="C1" s="26"/>
      <c r="D1" s="12"/>
      <c r="E1" s="12"/>
      <c r="F1" s="12"/>
      <c r="G1" s="12"/>
      <c r="H1" s="12"/>
      <c r="I1" s="12"/>
      <c r="J1" s="12"/>
    </row>
    <row r="2" ht="39.85" customHeight="1" spans="1:10">
      <c r="A2" s="1" t="s">
        <v>257</v>
      </c>
      <c r="B2" s="19"/>
      <c r="C2" s="19"/>
      <c r="D2" s="1"/>
      <c r="E2" s="1"/>
      <c r="F2" s="1"/>
      <c r="G2" s="12"/>
      <c r="H2" s="12"/>
      <c r="I2" s="12"/>
      <c r="J2" s="12"/>
    </row>
    <row r="3" ht="22.75" customHeight="1" spans="1:10">
      <c r="A3" s="13"/>
      <c r="D3" s="13"/>
      <c r="E3" s="13"/>
      <c r="F3" s="14" t="s">
        <v>32</v>
      </c>
      <c r="G3" s="12"/>
      <c r="H3" s="12"/>
      <c r="I3" s="12"/>
      <c r="J3" s="12"/>
    </row>
    <row r="4" ht="22.75" customHeight="1" spans="1:10">
      <c r="A4" s="27" t="s">
        <v>258</v>
      </c>
      <c r="B4" s="28" t="s">
        <v>259</v>
      </c>
      <c r="C4" s="29" t="s">
        <v>260</v>
      </c>
      <c r="D4" s="27" t="s">
        <v>113</v>
      </c>
      <c r="E4" s="27" t="s">
        <v>110</v>
      </c>
      <c r="F4" s="27" t="s">
        <v>111</v>
      </c>
      <c r="G4" s="12"/>
      <c r="H4" s="12"/>
      <c r="I4" s="12"/>
      <c r="J4" s="12"/>
    </row>
    <row r="5" ht="28" customHeight="1" spans="1:10">
      <c r="A5" s="30"/>
      <c r="B5" s="31"/>
      <c r="C5" s="32" t="s">
        <v>261</v>
      </c>
      <c r="D5" s="27">
        <f>D6</f>
        <v>194136.58</v>
      </c>
      <c r="E5" s="27">
        <f>E6</f>
        <v>194136.58</v>
      </c>
      <c r="F5" s="33"/>
      <c r="G5" s="13"/>
      <c r="H5" s="13"/>
      <c r="I5" s="13"/>
      <c r="J5" s="13"/>
    </row>
    <row r="6" ht="28" customHeight="1" spans="1:6">
      <c r="A6" s="30">
        <v>1</v>
      </c>
      <c r="B6" s="34">
        <v>302</v>
      </c>
      <c r="C6" s="30" t="s">
        <v>262</v>
      </c>
      <c r="D6" s="30">
        <f>SUM(D7:D11)</f>
        <v>194136.58</v>
      </c>
      <c r="E6" s="30">
        <f>SUM(E7:E11)</f>
        <v>194136.58</v>
      </c>
      <c r="F6" s="35"/>
    </row>
    <row r="7" ht="28" customHeight="1" spans="1:6">
      <c r="A7" s="30">
        <v>2</v>
      </c>
      <c r="B7" s="30">
        <v>30201</v>
      </c>
      <c r="C7" s="30" t="s">
        <v>229</v>
      </c>
      <c r="D7" s="30">
        <v>39000</v>
      </c>
      <c r="E7" s="30">
        <v>39000</v>
      </c>
      <c r="F7" s="35"/>
    </row>
    <row r="8" ht="28" customHeight="1" spans="1:6">
      <c r="A8" s="30">
        <v>3</v>
      </c>
      <c r="B8" s="30">
        <v>30213</v>
      </c>
      <c r="C8" s="30" t="s">
        <v>263</v>
      </c>
      <c r="D8" s="30">
        <v>10000</v>
      </c>
      <c r="E8" s="30">
        <v>10000</v>
      </c>
      <c r="F8" s="35"/>
    </row>
    <row r="9" ht="28" customHeight="1" spans="1:6">
      <c r="A9" s="30">
        <v>4</v>
      </c>
      <c r="B9" s="30" t="s">
        <v>232</v>
      </c>
      <c r="C9" s="30" t="s">
        <v>233</v>
      </c>
      <c r="D9" s="30">
        <v>20000</v>
      </c>
      <c r="E9" s="30">
        <v>20000</v>
      </c>
      <c r="F9" s="35"/>
    </row>
    <row r="10" ht="28" customHeight="1" spans="1:6">
      <c r="A10" s="30">
        <v>5</v>
      </c>
      <c r="B10" s="30" t="s">
        <v>234</v>
      </c>
      <c r="C10" s="30" t="s">
        <v>264</v>
      </c>
      <c r="D10" s="30">
        <v>70395.89</v>
      </c>
      <c r="E10" s="30">
        <v>70395.89</v>
      </c>
      <c r="F10" s="35"/>
    </row>
    <row r="11" ht="28" customHeight="1" spans="1:6">
      <c r="A11" s="30">
        <v>6</v>
      </c>
      <c r="B11" s="30" t="s">
        <v>236</v>
      </c>
      <c r="C11" s="30" t="s">
        <v>237</v>
      </c>
      <c r="D11" s="30">
        <v>54740.69</v>
      </c>
      <c r="E11" s="30">
        <v>54740.69</v>
      </c>
      <c r="F11" s="35"/>
    </row>
    <row r="12" ht="28" customHeight="1" spans="1:6">
      <c r="A12" s="35"/>
      <c r="B12" s="36"/>
      <c r="C12" s="37"/>
      <c r="D12" s="35"/>
      <c r="E12" s="38"/>
      <c r="F12" s="35"/>
    </row>
    <row r="13" ht="28" customHeight="1" spans="1:6">
      <c r="A13" s="35"/>
      <c r="B13" s="36"/>
      <c r="C13" s="37"/>
      <c r="D13" s="35"/>
      <c r="E13" s="35"/>
      <c r="F13" s="35"/>
    </row>
    <row r="14" ht="28" customHeight="1" spans="1:6">
      <c r="A14" s="35"/>
      <c r="B14" s="36"/>
      <c r="C14" s="37"/>
      <c r="D14" s="35"/>
      <c r="E14" s="35"/>
      <c r="F14" s="35"/>
    </row>
    <row r="15" ht="28" customHeight="1" spans="1:6">
      <c r="A15" s="35"/>
      <c r="B15" s="36"/>
      <c r="C15" s="37"/>
      <c r="D15" s="35"/>
      <c r="E15" s="35"/>
      <c r="F15" s="35"/>
    </row>
    <row r="16" ht="28" customHeight="1" spans="1:6">
      <c r="A16" s="35"/>
      <c r="B16" s="36"/>
      <c r="C16" s="37"/>
      <c r="D16" s="35"/>
      <c r="E16" s="35"/>
      <c r="F16" s="35"/>
    </row>
    <row r="17" ht="28" customHeight="1" spans="1:6">
      <c r="A17" s="35"/>
      <c r="B17" s="36"/>
      <c r="C17" s="37"/>
      <c r="D17" s="35"/>
      <c r="E17" s="35"/>
      <c r="F17" s="35"/>
    </row>
    <row r="18" ht="28" customHeight="1" spans="1:6">
      <c r="A18" s="35"/>
      <c r="B18" s="36"/>
      <c r="C18" s="37"/>
      <c r="D18" s="35"/>
      <c r="E18" s="35"/>
      <c r="F18" s="35"/>
    </row>
    <row r="19" ht="28" customHeight="1" spans="1:6">
      <c r="A19" s="35"/>
      <c r="B19" s="36"/>
      <c r="C19" s="37"/>
      <c r="D19" s="35"/>
      <c r="E19" s="35"/>
      <c r="F19" s="35"/>
    </row>
    <row r="25" spans="2:3">
      <c r="B25" s="16"/>
      <c r="C25" s="16"/>
    </row>
    <row r="26" spans="2:3">
      <c r="B26" s="16"/>
      <c r="C26" s="16"/>
    </row>
    <row r="27" spans="2:3">
      <c r="B27" s="16"/>
      <c r="C27" s="16"/>
    </row>
  </sheetData>
  <mergeCells count="1">
    <mergeCell ref="A2:F2"/>
  </mergeCells>
  <pageMargins left="1.10208333333333" right="0.75" top="0.270000010728836" bottom="0.270000010728836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showGridLines="0" showZeros="0" workbookViewId="0">
      <selection activeCell="C3" sqref="C3"/>
    </sheetView>
  </sheetViews>
  <sheetFormatPr defaultColWidth="7.87962962962963" defaultRowHeight="12.75" customHeight="1"/>
  <cols>
    <col min="1" max="1" width="41.5277777777778" style="17" customWidth="1"/>
    <col min="2" max="2" width="54.287037037037" style="17" customWidth="1"/>
    <col min="3" max="3" width="37.1296296296296" style="17" customWidth="1"/>
    <col min="4" max="4" width="2.5" style="17" customWidth="1"/>
    <col min="5" max="16" width="8" style="17"/>
    <col min="17" max="16384" width="7.87962962962963" style="16"/>
  </cols>
  <sheetData>
    <row r="1" ht="15" customHeight="1" spans="1:16">
      <c r="A1" s="18"/>
      <c r="B1" s="18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ht="32.25" customHeight="1" spans="1:16">
      <c r="A2" s="19" t="s">
        <v>265</v>
      </c>
      <c r="B2" s="19"/>
      <c r="C2" s="19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ht="15" customHeight="1" spans="1:16">
      <c r="A3" s="16"/>
      <c r="B3" s="16"/>
      <c r="C3" s="20" t="s">
        <v>32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</row>
    <row r="4" ht="25.5" customHeight="1" spans="1:16">
      <c r="A4" s="21" t="s">
        <v>266</v>
      </c>
      <c r="B4" s="21"/>
      <c r="C4" s="22" t="s">
        <v>36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</row>
    <row r="5" ht="25.5" customHeight="1" spans="1:16">
      <c r="A5" s="21" t="s">
        <v>267</v>
      </c>
      <c r="B5" s="21" t="s">
        <v>268</v>
      </c>
      <c r="C5" s="22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</row>
    <row r="6" s="16" customFormat="1" ht="25.5" customHeight="1" spans="1:3">
      <c r="A6" s="21" t="s">
        <v>113</v>
      </c>
      <c r="B6" s="21"/>
      <c r="C6" s="22"/>
    </row>
    <row r="7" s="16" customFormat="1" ht="26.25" customHeight="1" spans="1:4">
      <c r="A7" s="23"/>
      <c r="B7" s="23"/>
      <c r="C7" s="24">
        <v>0</v>
      </c>
      <c r="D7" s="17"/>
    </row>
    <row r="8" ht="26.25" customHeight="1" spans="1:16">
      <c r="A8" s="23"/>
      <c r="B8" s="23"/>
      <c r="C8" s="24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</row>
    <row r="9" ht="26.25" customHeight="1" spans="1:16">
      <c r="A9" s="23"/>
      <c r="B9" s="23"/>
      <c r="C9" s="24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</row>
    <row r="10" ht="26.25" customHeight="1" spans="1:3">
      <c r="A10" s="23"/>
      <c r="B10" s="23"/>
      <c r="C10" s="24"/>
    </row>
    <row r="11" ht="26.25" customHeight="1" spans="1:3">
      <c r="A11" s="23"/>
      <c r="B11" s="23"/>
      <c r="C11" s="24"/>
    </row>
    <row r="12" ht="26.25" customHeight="1" spans="1:3">
      <c r="A12" s="23"/>
      <c r="B12" s="23"/>
      <c r="C12" s="24"/>
    </row>
  </sheetData>
  <sheetProtection formatCells="0" formatColumns="0" formatRows="0"/>
  <mergeCells count="3">
    <mergeCell ref="A2:C2"/>
    <mergeCell ref="A4:B4"/>
    <mergeCell ref="C4:C5"/>
  </mergeCells>
  <printOptions horizontalCentered="1"/>
  <pageMargins left="0.78740157480315" right="0.393700787401575" top="1.18110236220472" bottom="0.78740157480315" header="0" footer="0.393700787401575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E3" sqref="E3"/>
    </sheetView>
  </sheetViews>
  <sheetFormatPr defaultColWidth="10" defaultRowHeight="14.4" outlineLevelRow="4" outlineLevelCol="4"/>
  <cols>
    <col min="1" max="1" width="33.7777777777778" customWidth="1"/>
    <col min="2" max="2" width="18.1111111111111" customWidth="1"/>
    <col min="3" max="3" width="24.712962962963" customWidth="1"/>
    <col min="4" max="4" width="24.212962962963" customWidth="1"/>
    <col min="5" max="5" width="29.3148148148148" customWidth="1"/>
  </cols>
  <sheetData>
    <row r="1" ht="14.3" customHeight="1" spans="1:5">
      <c r="A1" s="12"/>
      <c r="B1" s="12"/>
      <c r="C1" s="12"/>
      <c r="D1" s="12"/>
      <c r="E1" s="12"/>
    </row>
    <row r="2" ht="39.85" customHeight="1" spans="1:5">
      <c r="A2" s="1" t="s">
        <v>269</v>
      </c>
      <c r="B2" s="1"/>
      <c r="C2" s="1"/>
      <c r="D2" s="1"/>
      <c r="E2" s="1"/>
    </row>
    <row r="3" ht="22.75" customHeight="1" spans="1:5">
      <c r="A3" s="13"/>
      <c r="B3" s="13"/>
      <c r="C3" s="13"/>
      <c r="D3" s="13"/>
      <c r="E3" s="14" t="s">
        <v>32</v>
      </c>
    </row>
    <row r="4" ht="26" customHeight="1" spans="1:5">
      <c r="A4" s="15" t="s">
        <v>168</v>
      </c>
      <c r="B4" s="15" t="s">
        <v>113</v>
      </c>
      <c r="C4" s="15" t="s">
        <v>270</v>
      </c>
      <c r="D4" s="15" t="s">
        <v>271</v>
      </c>
      <c r="E4" s="15" t="s">
        <v>272</v>
      </c>
    </row>
    <row r="5" ht="26" customHeight="1" spans="1:5">
      <c r="A5" s="15" t="s">
        <v>172</v>
      </c>
      <c r="B5" s="15"/>
      <c r="C5" s="15"/>
      <c r="D5" s="15"/>
      <c r="E5" s="15"/>
    </row>
  </sheetData>
  <mergeCells count="1">
    <mergeCell ref="A2:E2"/>
  </mergeCells>
  <pageMargins left="0.75" right="0.75" top="1.33819444444444" bottom="0.270000010728836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B2" sqref="B2"/>
    </sheetView>
  </sheetViews>
  <sheetFormatPr defaultColWidth="9" defaultRowHeight="14.4" outlineLevelCol="1"/>
  <cols>
    <col min="1" max="1" width="65.3611111111111" customWidth="1"/>
    <col min="2" max="2" width="64.462962962963" customWidth="1"/>
  </cols>
  <sheetData>
    <row r="1" ht="39" customHeight="1" spans="1:2">
      <c r="A1" s="1" t="s">
        <v>273</v>
      </c>
      <c r="B1" s="1"/>
    </row>
    <row r="2" ht="25" customHeight="1" spans="1:2">
      <c r="A2" s="2"/>
      <c r="B2" s="3" t="s">
        <v>274</v>
      </c>
    </row>
    <row r="3" ht="25" customHeight="1" spans="1:2">
      <c r="A3" s="4" t="s">
        <v>35</v>
      </c>
      <c r="B3" s="5" t="s">
        <v>36</v>
      </c>
    </row>
    <row r="4" ht="25" customHeight="1" spans="1:2">
      <c r="A4" s="4"/>
      <c r="B4" s="5"/>
    </row>
    <row r="5" ht="25" customHeight="1" spans="1:2">
      <c r="A5" s="6" t="s">
        <v>275</v>
      </c>
      <c r="B5" s="5">
        <v>1</v>
      </c>
    </row>
    <row r="6" ht="25" customHeight="1" spans="1:2">
      <c r="A6" s="7" t="s">
        <v>276</v>
      </c>
      <c r="B6" s="8"/>
    </row>
    <row r="7" ht="25" customHeight="1" spans="1:2">
      <c r="A7" s="9" t="s">
        <v>277</v>
      </c>
      <c r="B7" s="8"/>
    </row>
    <row r="8" ht="25" customHeight="1" spans="1:2">
      <c r="A8" s="9"/>
      <c r="B8" s="8"/>
    </row>
    <row r="9" ht="25" customHeight="1" spans="1:2">
      <c r="A9" s="9"/>
      <c r="B9" s="8"/>
    </row>
    <row r="10" ht="25" customHeight="1" spans="1:2">
      <c r="A10" s="9"/>
      <c r="B10" s="8"/>
    </row>
    <row r="11" ht="25" customHeight="1" spans="1:2">
      <c r="A11" s="9"/>
      <c r="B11" s="8"/>
    </row>
    <row r="12" ht="25" customHeight="1" spans="1:2">
      <c r="A12" s="9"/>
      <c r="B12" s="8"/>
    </row>
    <row r="13" ht="25" customHeight="1" spans="1:2">
      <c r="A13" s="9"/>
      <c r="B13" s="8"/>
    </row>
    <row r="14" ht="25" customHeight="1" spans="1:2">
      <c r="A14" s="9"/>
      <c r="B14" s="8"/>
    </row>
    <row r="15" ht="25" customHeight="1" spans="1:2">
      <c r="A15" s="9"/>
      <c r="B15" s="8"/>
    </row>
    <row r="16" ht="25" customHeight="1" spans="1:2">
      <c r="A16" s="10" t="s">
        <v>278</v>
      </c>
      <c r="B16" s="11"/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opLeftCell="B6" workbookViewId="0">
      <selection activeCell="F14" sqref="F14"/>
    </sheetView>
  </sheetViews>
  <sheetFormatPr defaultColWidth="10" defaultRowHeight="14.4" outlineLevelCol="2"/>
  <cols>
    <col min="1" max="1" width="5.01851851851852" hidden="1" customWidth="1"/>
    <col min="2" max="2" width="67.7407407407407" customWidth="1"/>
    <col min="3" max="3" width="63.0092592592593" customWidth="1"/>
  </cols>
  <sheetData>
    <row r="1" ht="35.4" customHeight="1" spans="1:2">
      <c r="A1" s="12"/>
      <c r="B1" s="12"/>
    </row>
    <row r="2" ht="39.15" customHeight="1" spans="1:3">
      <c r="A2" s="12"/>
      <c r="B2" s="101" t="s">
        <v>9</v>
      </c>
      <c r="C2" s="101"/>
    </row>
    <row r="3" ht="29.35" customHeight="1" spans="1:3">
      <c r="A3" s="102"/>
      <c r="B3" s="103" t="s">
        <v>10</v>
      </c>
      <c r="C3" s="103" t="s">
        <v>11</v>
      </c>
    </row>
    <row r="4" ht="28.45" customHeight="1" spans="1:3">
      <c r="A4" s="95"/>
      <c r="B4" s="104" t="s">
        <v>12</v>
      </c>
      <c r="C4" s="85" t="s">
        <v>13</v>
      </c>
    </row>
    <row r="5" ht="28.45" customHeight="1" spans="1:3">
      <c r="A5" s="95"/>
      <c r="B5" s="104" t="s">
        <v>14</v>
      </c>
      <c r="C5" s="85" t="s">
        <v>15</v>
      </c>
    </row>
    <row r="6" ht="28.45" customHeight="1" spans="1:3">
      <c r="A6" s="95"/>
      <c r="B6" s="104" t="s">
        <v>16</v>
      </c>
      <c r="C6" s="85" t="s">
        <v>17</v>
      </c>
    </row>
    <row r="7" ht="28.45" customHeight="1" spans="1:3">
      <c r="A7" s="95"/>
      <c r="B7" s="104" t="s">
        <v>18</v>
      </c>
      <c r="C7" s="85"/>
    </row>
    <row r="8" ht="28.45" customHeight="1" spans="1:3">
      <c r="A8" s="95"/>
      <c r="B8" s="104" t="s">
        <v>19</v>
      </c>
      <c r="C8" s="85" t="s">
        <v>20</v>
      </c>
    </row>
    <row r="9" ht="28.45" customHeight="1" spans="1:3">
      <c r="A9" s="95"/>
      <c r="B9" s="104" t="s">
        <v>21</v>
      </c>
      <c r="C9" s="85" t="s">
        <v>22</v>
      </c>
    </row>
    <row r="10" ht="28.45" customHeight="1" spans="1:3">
      <c r="A10" s="95"/>
      <c r="B10" s="104" t="s">
        <v>23</v>
      </c>
      <c r="C10" s="85" t="s">
        <v>24</v>
      </c>
    </row>
    <row r="11" ht="28.45" customHeight="1" spans="1:3">
      <c r="A11" s="95"/>
      <c r="B11" s="104" t="s">
        <v>25</v>
      </c>
      <c r="C11" s="85" t="s">
        <v>26</v>
      </c>
    </row>
    <row r="12" ht="28.45" customHeight="1" spans="1:3">
      <c r="A12" s="95"/>
      <c r="B12" s="104" t="s">
        <v>27</v>
      </c>
      <c r="C12" s="85"/>
    </row>
    <row r="13" ht="28.45" customHeight="1" spans="1:3">
      <c r="A13" s="12"/>
      <c r="B13" s="104" t="s">
        <v>28</v>
      </c>
      <c r="C13" s="85"/>
    </row>
    <row r="14" ht="28.45" customHeight="1" spans="1:3">
      <c r="A14" s="12"/>
      <c r="B14" s="104" t="s">
        <v>29</v>
      </c>
      <c r="C14" s="85" t="s">
        <v>13</v>
      </c>
    </row>
    <row r="15" ht="36" customHeight="1" spans="2:3">
      <c r="B15" s="104" t="s">
        <v>30</v>
      </c>
      <c r="C15" s="35"/>
    </row>
  </sheetData>
  <mergeCells count="1">
    <mergeCell ref="B2:C2"/>
  </mergeCells>
  <pageMargins left="0.75" right="0.75" top="0.66875" bottom="0.270000010728836" header="0.196527777777778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0"/>
  <sheetViews>
    <sheetView zoomScale="70" zoomScaleNormal="70" topLeftCell="A24" workbookViewId="0">
      <selection activeCell="B43" sqref="B43"/>
    </sheetView>
  </sheetViews>
  <sheetFormatPr defaultColWidth="10" defaultRowHeight="14.4" outlineLevelCol="3"/>
  <cols>
    <col min="1" max="1" width="53.0462962962963" customWidth="1"/>
    <col min="2" max="2" width="45.1296296296296" customWidth="1"/>
    <col min="3" max="3" width="47.8518518518519" customWidth="1"/>
    <col min="4" max="4" width="62.3425925925926" customWidth="1"/>
    <col min="8" max="8" width="12.8888888888889"/>
  </cols>
  <sheetData>
    <row r="1" ht="14.3" customHeight="1" spans="1:4">
      <c r="A1" s="12"/>
      <c r="B1" s="12"/>
      <c r="C1" s="12"/>
      <c r="D1" s="12"/>
    </row>
    <row r="2" ht="39.85" customHeight="1" spans="1:4">
      <c r="A2" s="1" t="s">
        <v>31</v>
      </c>
      <c r="B2" s="1"/>
      <c r="C2" s="1"/>
      <c r="D2" s="1"/>
    </row>
    <row r="3" ht="22.75" customHeight="1" spans="1:4">
      <c r="A3" s="95"/>
      <c r="B3" s="95"/>
      <c r="C3" s="95"/>
      <c r="D3" s="40" t="s">
        <v>32</v>
      </c>
    </row>
    <row r="4" ht="22.75" customHeight="1" spans="1:4">
      <c r="A4" s="41" t="s">
        <v>33</v>
      </c>
      <c r="B4" s="41"/>
      <c r="C4" s="41" t="s">
        <v>34</v>
      </c>
      <c r="D4" s="41"/>
    </row>
    <row r="5" ht="22.75" customHeight="1" spans="1:4">
      <c r="A5" s="41" t="s">
        <v>35</v>
      </c>
      <c r="B5" s="41" t="s">
        <v>36</v>
      </c>
      <c r="C5" s="41" t="s">
        <v>35</v>
      </c>
      <c r="D5" s="41" t="s">
        <v>36</v>
      </c>
    </row>
    <row r="6" ht="22.75" customHeight="1" spans="1:4">
      <c r="A6" s="96" t="s">
        <v>37</v>
      </c>
      <c r="B6" s="70">
        <v>11548885.34</v>
      </c>
      <c r="C6" s="96" t="s">
        <v>38</v>
      </c>
      <c r="D6" s="70"/>
    </row>
    <row r="7" ht="22.75" customHeight="1" spans="1:4">
      <c r="A7" s="96" t="s">
        <v>39</v>
      </c>
      <c r="B7" s="70"/>
      <c r="C7" s="96" t="s">
        <v>40</v>
      </c>
      <c r="D7" s="97"/>
    </row>
    <row r="8" ht="22.75" customHeight="1" spans="1:4">
      <c r="A8" s="96" t="s">
        <v>41</v>
      </c>
      <c r="B8" s="70"/>
      <c r="C8" s="96" t="s">
        <v>42</v>
      </c>
      <c r="D8" s="97"/>
    </row>
    <row r="9" ht="22.75" customHeight="1" spans="1:4">
      <c r="A9" s="96" t="s">
        <v>43</v>
      </c>
      <c r="B9" s="70"/>
      <c r="C9" s="96" t="s">
        <v>44</v>
      </c>
      <c r="D9" s="97"/>
    </row>
    <row r="10" ht="22.75" customHeight="1" spans="1:4">
      <c r="A10" s="96" t="s">
        <v>45</v>
      </c>
      <c r="B10" s="70">
        <v>20000</v>
      </c>
      <c r="C10" s="96" t="s">
        <v>46</v>
      </c>
      <c r="D10" s="97">
        <f>9348114.51+20000</f>
        <v>9368114.51</v>
      </c>
    </row>
    <row r="11" ht="22.75" customHeight="1" spans="1:4">
      <c r="A11" s="96" t="s">
        <v>47</v>
      </c>
      <c r="B11" s="70"/>
      <c r="C11" s="96" t="s">
        <v>48</v>
      </c>
      <c r="D11" s="97"/>
    </row>
    <row r="12" ht="22.75" customHeight="1" spans="1:4">
      <c r="A12" s="96" t="s">
        <v>49</v>
      </c>
      <c r="B12" s="70"/>
      <c r="C12" s="96" t="s">
        <v>50</v>
      </c>
      <c r="D12" s="97"/>
    </row>
    <row r="13" ht="22.75" customHeight="1" spans="1:4">
      <c r="A13" s="96" t="s">
        <v>51</v>
      </c>
      <c r="B13" s="70"/>
      <c r="C13" s="96" t="s">
        <v>52</v>
      </c>
      <c r="D13" s="97">
        <v>1552749.63</v>
      </c>
    </row>
    <row r="14" ht="22.75" customHeight="1" spans="1:4">
      <c r="A14" s="96" t="s">
        <v>53</v>
      </c>
      <c r="B14" s="70"/>
      <c r="C14" s="96" t="s">
        <v>54</v>
      </c>
      <c r="D14" s="97"/>
    </row>
    <row r="15" ht="22.75" customHeight="1" spans="1:4">
      <c r="A15" s="96"/>
      <c r="B15" s="98"/>
      <c r="C15" s="96" t="s">
        <v>55</v>
      </c>
      <c r="D15" s="97">
        <v>648021.2</v>
      </c>
    </row>
    <row r="16" ht="22.75" customHeight="1" spans="1:4">
      <c r="A16" s="96"/>
      <c r="B16" s="98"/>
      <c r="C16" s="96" t="s">
        <v>56</v>
      </c>
      <c r="D16" s="97"/>
    </row>
    <row r="17" ht="22.75" customHeight="1" spans="1:4">
      <c r="A17" s="96"/>
      <c r="B17" s="98"/>
      <c r="C17" s="96" t="s">
        <v>57</v>
      </c>
      <c r="D17" s="97"/>
    </row>
    <row r="18" ht="22.75" customHeight="1" spans="1:4">
      <c r="A18" s="96"/>
      <c r="B18" s="98"/>
      <c r="C18" s="96" t="s">
        <v>58</v>
      </c>
      <c r="D18" s="97"/>
    </row>
    <row r="19" ht="22.75" customHeight="1" spans="1:4">
      <c r="A19" s="96"/>
      <c r="B19" s="98"/>
      <c r="C19" s="96" t="s">
        <v>59</v>
      </c>
      <c r="D19" s="97"/>
    </row>
    <row r="20" ht="22.75" customHeight="1" spans="1:4">
      <c r="A20" s="99"/>
      <c r="B20" s="100"/>
      <c r="C20" s="96" t="s">
        <v>60</v>
      </c>
      <c r="D20" s="97"/>
    </row>
    <row r="21" ht="22.75" customHeight="1" spans="1:4">
      <c r="A21" s="99"/>
      <c r="B21" s="100"/>
      <c r="C21" s="96" t="s">
        <v>61</v>
      </c>
      <c r="D21" s="97"/>
    </row>
    <row r="22" ht="22.75" customHeight="1" spans="1:4">
      <c r="A22" s="99"/>
      <c r="B22" s="100"/>
      <c r="C22" s="96" t="s">
        <v>62</v>
      </c>
      <c r="D22" s="97"/>
    </row>
    <row r="23" ht="22.75" customHeight="1" spans="1:4">
      <c r="A23" s="99"/>
      <c r="B23" s="100"/>
      <c r="C23" s="96" t="s">
        <v>63</v>
      </c>
      <c r="D23" s="97"/>
    </row>
    <row r="24" ht="22.75" customHeight="1" spans="1:4">
      <c r="A24" s="99"/>
      <c r="B24" s="100"/>
      <c r="C24" s="96" t="s">
        <v>64</v>
      </c>
      <c r="D24" s="97"/>
    </row>
    <row r="25" ht="22.75" customHeight="1" spans="1:4">
      <c r="A25" s="96"/>
      <c r="B25" s="98"/>
      <c r="C25" s="96" t="s">
        <v>65</v>
      </c>
      <c r="D25" s="97"/>
    </row>
    <row r="26" ht="22.75" customHeight="1" spans="1:4">
      <c r="A26" s="96"/>
      <c r="B26" s="98"/>
      <c r="C26" s="96" t="s">
        <v>66</v>
      </c>
      <c r="D26" s="97"/>
    </row>
    <row r="27" ht="22.75" customHeight="1" spans="1:4">
      <c r="A27" s="96"/>
      <c r="B27" s="98"/>
      <c r="C27" s="96" t="s">
        <v>67</v>
      </c>
      <c r="D27" s="97"/>
    </row>
    <row r="28" ht="22.75" customHeight="1" spans="1:4">
      <c r="A28" s="99"/>
      <c r="B28" s="100"/>
      <c r="C28" s="96" t="s">
        <v>68</v>
      </c>
      <c r="D28" s="97"/>
    </row>
    <row r="29" ht="22.75" customHeight="1" spans="1:4">
      <c r="A29" s="99"/>
      <c r="B29" s="100"/>
      <c r="C29" s="96" t="s">
        <v>69</v>
      </c>
      <c r="D29" s="97"/>
    </row>
    <row r="30" ht="22.75" customHeight="1" spans="1:4">
      <c r="A30" s="99"/>
      <c r="B30" s="100"/>
      <c r="C30" s="96" t="s">
        <v>70</v>
      </c>
      <c r="D30" s="97"/>
    </row>
    <row r="31" ht="22.75" customHeight="1" spans="1:4">
      <c r="A31" s="99"/>
      <c r="B31" s="100"/>
      <c r="C31" s="96" t="s">
        <v>71</v>
      </c>
      <c r="D31" s="97"/>
    </row>
    <row r="32" ht="22.75" customHeight="1" spans="1:4">
      <c r="A32" s="99"/>
      <c r="B32" s="100"/>
      <c r="C32" s="96" t="s">
        <v>72</v>
      </c>
      <c r="D32" s="97"/>
    </row>
    <row r="33" ht="22.75" customHeight="1" spans="1:4">
      <c r="A33" s="96"/>
      <c r="B33" s="96"/>
      <c r="C33" s="96" t="s">
        <v>73</v>
      </c>
      <c r="D33" s="97"/>
    </row>
    <row r="34" ht="22.75" customHeight="1" spans="1:4">
      <c r="A34" s="96"/>
      <c r="B34" s="96"/>
      <c r="C34" s="96" t="s">
        <v>74</v>
      </c>
      <c r="D34" s="97"/>
    </row>
    <row r="35" ht="22.75" customHeight="1" spans="1:4">
      <c r="A35" s="96"/>
      <c r="B35" s="96"/>
      <c r="C35" s="96" t="s">
        <v>75</v>
      </c>
      <c r="D35" s="97"/>
    </row>
    <row r="36" ht="22.75" customHeight="1" spans="1:4">
      <c r="A36" s="96"/>
      <c r="B36" s="96"/>
      <c r="C36" s="96"/>
      <c r="D36" s="96"/>
    </row>
    <row r="37" ht="22.75" customHeight="1" spans="1:4">
      <c r="A37" s="99" t="s">
        <v>76</v>
      </c>
      <c r="B37" s="100">
        <f>SUM(B6:B14)</f>
        <v>11568885.34</v>
      </c>
      <c r="C37" s="99" t="s">
        <v>77</v>
      </c>
      <c r="D37" s="100">
        <f>SUM(D6:D36)</f>
        <v>11568885.34</v>
      </c>
    </row>
    <row r="38" ht="22.75" customHeight="1" spans="1:4">
      <c r="A38" s="99" t="s">
        <v>78</v>
      </c>
      <c r="B38" s="100"/>
      <c r="C38" s="99" t="s">
        <v>79</v>
      </c>
      <c r="D38" s="100"/>
    </row>
    <row r="39" ht="22.75" customHeight="1" spans="1:4">
      <c r="A39" s="99" t="s">
        <v>80</v>
      </c>
      <c r="B39" s="98"/>
      <c r="C39" s="96"/>
      <c r="D39" s="98"/>
    </row>
    <row r="40" ht="22.75" customHeight="1" spans="1:4">
      <c r="A40" s="99" t="s">
        <v>81</v>
      </c>
      <c r="B40" s="100">
        <f>B37+B38</f>
        <v>11568885.34</v>
      </c>
      <c r="C40" s="99" t="s">
        <v>82</v>
      </c>
      <c r="D40" s="100">
        <f>D37+D38</f>
        <v>11568885.34</v>
      </c>
    </row>
  </sheetData>
  <mergeCells count="4">
    <mergeCell ref="A2:D2"/>
    <mergeCell ref="A3:C3"/>
    <mergeCell ref="A4:B4"/>
    <mergeCell ref="C4:D4"/>
  </mergeCells>
  <pageMargins left="0.75" right="0.432638888888889" top="0.270000010728836" bottom="0.270000010728836" header="0.196527777777778" footer="0"/>
  <pageSetup paperSize="9" scale="64" fitToWidth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2"/>
  <sheetViews>
    <sheetView showZeros="0" topLeftCell="A11" workbookViewId="0">
      <selection activeCell="B3" sqref="B3"/>
    </sheetView>
  </sheetViews>
  <sheetFormatPr defaultColWidth="7.87962962962963" defaultRowHeight="12.75" customHeight="1" outlineLevelCol="2"/>
  <cols>
    <col min="1" max="1" width="111.537037037037" style="17" customWidth="1"/>
    <col min="2" max="2" width="117.157407407407" style="17" customWidth="1"/>
    <col min="3" max="3" width="27.3796296296296" style="17" customWidth="1"/>
    <col min="4" max="16384" width="7.87962962962963" style="16"/>
  </cols>
  <sheetData>
    <row r="1" ht="24.75" customHeight="1" spans="1:1">
      <c r="A1" s="25"/>
    </row>
    <row r="2" ht="24.75" customHeight="1" spans="1:2">
      <c r="A2" s="19" t="s">
        <v>83</v>
      </c>
      <c r="B2" s="19"/>
    </row>
    <row r="3" ht="24.75" customHeight="1" spans="1:2">
      <c r="A3" s="86"/>
      <c r="B3" s="20" t="s">
        <v>32</v>
      </c>
    </row>
    <row r="4" ht="24" customHeight="1" spans="1:2">
      <c r="A4" s="29" t="s">
        <v>35</v>
      </c>
      <c r="B4" s="29" t="s">
        <v>36</v>
      </c>
    </row>
    <row r="5" s="16" customFormat="1" ht="25" customHeight="1" spans="1:3">
      <c r="A5" s="87" t="s">
        <v>84</v>
      </c>
      <c r="B5" s="88">
        <f>表1!B6</f>
        <v>11548885.34</v>
      </c>
      <c r="C5" s="17"/>
    </row>
    <row r="6" s="16" customFormat="1" ht="25" customHeight="1" spans="1:3">
      <c r="A6" s="89" t="s">
        <v>85</v>
      </c>
      <c r="B6" s="90"/>
      <c r="C6" s="17"/>
    </row>
    <row r="7" s="16" customFormat="1" ht="25" customHeight="1" spans="1:3">
      <c r="A7" s="89" t="s">
        <v>86</v>
      </c>
      <c r="B7" s="90"/>
      <c r="C7" s="17"/>
    </row>
    <row r="8" s="16" customFormat="1" ht="25" customHeight="1" spans="1:3">
      <c r="A8" s="87" t="s">
        <v>87</v>
      </c>
      <c r="B8" s="90">
        <f>B9+B10</f>
        <v>0</v>
      </c>
      <c r="C8" s="17"/>
    </row>
    <row r="9" s="16" customFormat="1" ht="25" customHeight="1" spans="1:3">
      <c r="A9" s="89" t="s">
        <v>85</v>
      </c>
      <c r="B9" s="90"/>
      <c r="C9" s="17"/>
    </row>
    <row r="10" s="16" customFormat="1" ht="25" customHeight="1" spans="1:3">
      <c r="A10" s="89" t="s">
        <v>86</v>
      </c>
      <c r="B10" s="90"/>
      <c r="C10" s="17"/>
    </row>
    <row r="11" s="16" customFormat="1" ht="25" customHeight="1" spans="1:3">
      <c r="A11" s="87" t="s">
        <v>88</v>
      </c>
      <c r="B11" s="90"/>
      <c r="C11" s="17"/>
    </row>
    <row r="12" s="16" customFormat="1" ht="25" customHeight="1" spans="1:3">
      <c r="A12" s="89" t="s">
        <v>85</v>
      </c>
      <c r="B12" s="90"/>
      <c r="C12" s="17"/>
    </row>
    <row r="13" s="16" customFormat="1" ht="25" customHeight="1" spans="1:3">
      <c r="A13" s="89" t="s">
        <v>86</v>
      </c>
      <c r="B13" s="90"/>
      <c r="C13" s="17"/>
    </row>
    <row r="14" s="16" customFormat="1" ht="25" customHeight="1" spans="1:3">
      <c r="A14" s="91" t="s">
        <v>89</v>
      </c>
      <c r="B14" s="90">
        <f>SUM(B15:B17)</f>
        <v>20000</v>
      </c>
      <c r="C14" s="17"/>
    </row>
    <row r="15" s="16" customFormat="1" ht="25" customHeight="1" spans="1:3">
      <c r="A15" s="89" t="s">
        <v>90</v>
      </c>
      <c r="B15" s="90">
        <f>表1!B10</f>
        <v>20000</v>
      </c>
      <c r="C15" s="17"/>
    </row>
    <row r="16" s="16" customFormat="1" ht="25" customHeight="1" spans="1:3">
      <c r="A16" s="89" t="s">
        <v>91</v>
      </c>
      <c r="B16" s="90"/>
      <c r="C16" s="17"/>
    </row>
    <row r="17" s="16" customFormat="1" ht="25" customHeight="1" spans="1:3">
      <c r="A17" s="89" t="s">
        <v>92</v>
      </c>
      <c r="B17" s="90"/>
      <c r="C17" s="17"/>
    </row>
    <row r="18" s="16" customFormat="1" ht="25" customHeight="1" spans="1:3">
      <c r="A18" s="91" t="s">
        <v>93</v>
      </c>
      <c r="B18" s="90"/>
      <c r="C18" s="17"/>
    </row>
    <row r="19" s="16" customFormat="1" ht="25" customHeight="1" spans="1:3">
      <c r="A19" s="91" t="s">
        <v>94</v>
      </c>
      <c r="B19" s="90"/>
      <c r="C19" s="17"/>
    </row>
    <row r="20" s="16" customFormat="1" ht="25" customHeight="1" spans="1:3">
      <c r="A20" s="91" t="s">
        <v>95</v>
      </c>
      <c r="B20" s="90"/>
      <c r="C20" s="17"/>
    </row>
    <row r="21" s="16" customFormat="1" ht="25" customHeight="1" spans="1:3">
      <c r="A21" s="91" t="s">
        <v>96</v>
      </c>
      <c r="B21" s="90"/>
      <c r="C21" s="17"/>
    </row>
    <row r="22" s="16" customFormat="1" ht="25" customHeight="1" spans="1:3">
      <c r="A22" s="91" t="s">
        <v>97</v>
      </c>
      <c r="B22" s="88">
        <f>B23+B26+B29+B30</f>
        <v>0</v>
      </c>
      <c r="C22" s="17"/>
    </row>
    <row r="23" s="16" customFormat="1" ht="25" customHeight="1" spans="1:3">
      <c r="A23" s="89" t="s">
        <v>98</v>
      </c>
      <c r="B23" s="88">
        <f>B24+B25</f>
        <v>0</v>
      </c>
      <c r="C23" s="17"/>
    </row>
    <row r="24" s="16" customFormat="1" ht="25" customHeight="1" spans="1:3">
      <c r="A24" s="89" t="s">
        <v>99</v>
      </c>
      <c r="B24" s="88"/>
      <c r="C24" s="17"/>
    </row>
    <row r="25" s="16" customFormat="1" ht="25" customHeight="1" spans="1:3">
      <c r="A25" s="89" t="s">
        <v>100</v>
      </c>
      <c r="B25" s="88"/>
      <c r="C25" s="17"/>
    </row>
    <row r="26" s="16" customFormat="1" ht="25" customHeight="1" spans="1:3">
      <c r="A26" s="89" t="s">
        <v>101</v>
      </c>
      <c r="B26" s="88">
        <f>B27+B28</f>
        <v>0</v>
      </c>
      <c r="C26" s="17"/>
    </row>
    <row r="27" s="16" customFormat="1" ht="25" customHeight="1" spans="1:3">
      <c r="A27" s="89" t="s">
        <v>102</v>
      </c>
      <c r="B27" s="88"/>
      <c r="C27" s="17"/>
    </row>
    <row r="28" s="16" customFormat="1" ht="25" customHeight="1" spans="1:3">
      <c r="A28" s="89" t="s">
        <v>103</v>
      </c>
      <c r="B28" s="88"/>
      <c r="C28" s="17"/>
    </row>
    <row r="29" s="16" customFormat="1" ht="25" customHeight="1" spans="1:3">
      <c r="A29" s="89" t="s">
        <v>104</v>
      </c>
      <c r="B29" s="88"/>
      <c r="C29" s="17"/>
    </row>
    <row r="30" s="16" customFormat="1" ht="25" customHeight="1" spans="1:3">
      <c r="A30" s="89" t="s">
        <v>105</v>
      </c>
      <c r="B30" s="88"/>
      <c r="C30" s="17"/>
    </row>
    <row r="31" ht="25" customHeight="1" spans="1:2">
      <c r="A31" s="92"/>
      <c r="B31" s="88"/>
    </row>
    <row r="32" s="16" customFormat="1" ht="25" customHeight="1" spans="1:3">
      <c r="A32" s="93" t="s">
        <v>106</v>
      </c>
      <c r="B32" s="94">
        <f>B5+B8+B14+B18+B19+B20+B21+B22</f>
        <v>11568885.34</v>
      </c>
      <c r="C32" s="17"/>
    </row>
  </sheetData>
  <sheetProtection formatCells="0" formatColumns="0" formatRows="0"/>
  <mergeCells count="1">
    <mergeCell ref="A2:B2"/>
  </mergeCells>
  <printOptions horizontalCentered="1"/>
  <pageMargins left="0.590277777777778" right="0.393700787401575" top="0.511805555555556" bottom="0.78740157480315" header="0.196527777777778" footer="0.393700787401575"/>
  <pageSetup paperSize="9" scale="58" fitToWidth="0" orientation="landscape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topLeftCell="A2" workbookViewId="0">
      <selection activeCell="C9" sqref="C9"/>
    </sheetView>
  </sheetViews>
  <sheetFormatPr defaultColWidth="10" defaultRowHeight="14.4" outlineLevelCol="4"/>
  <cols>
    <col min="1" max="1" width="43.8333333333333" customWidth="1"/>
    <col min="2" max="2" width="20.2314814814815" customWidth="1"/>
    <col min="3" max="3" width="22.8703703703704" customWidth="1"/>
    <col min="4" max="4" width="18.8425925925926" customWidth="1"/>
    <col min="5" max="5" width="21.4074074074074" customWidth="1"/>
  </cols>
  <sheetData>
    <row r="1" ht="14.3" customHeight="1" spans="1:5">
      <c r="A1" s="12"/>
      <c r="B1" s="12"/>
      <c r="C1" s="12"/>
      <c r="D1" s="12"/>
      <c r="E1" s="12"/>
    </row>
    <row r="2" ht="39.85" customHeight="1" spans="1:5">
      <c r="A2" s="1" t="s">
        <v>107</v>
      </c>
      <c r="B2" s="1"/>
      <c r="C2" s="1"/>
      <c r="D2" s="1"/>
      <c r="E2" s="1"/>
    </row>
    <row r="3" ht="22.75" customHeight="1" spans="1:5">
      <c r="A3" s="13"/>
      <c r="B3" s="13"/>
      <c r="C3" s="13"/>
      <c r="D3" s="13"/>
      <c r="E3" s="14" t="s">
        <v>32</v>
      </c>
    </row>
    <row r="4" ht="22.75" customHeight="1" spans="1:5">
      <c r="A4" s="75" t="s">
        <v>108</v>
      </c>
      <c r="B4" s="75" t="s">
        <v>109</v>
      </c>
      <c r="C4" s="75" t="s">
        <v>110</v>
      </c>
      <c r="D4" s="75" t="s">
        <v>111</v>
      </c>
      <c r="E4" s="75" t="s">
        <v>112</v>
      </c>
    </row>
    <row r="5" ht="22.75" customHeight="1" spans="1:5">
      <c r="A5" s="27" t="s">
        <v>113</v>
      </c>
      <c r="B5" s="76">
        <f>B6+B10+B18</f>
        <v>11568885.34</v>
      </c>
      <c r="C5" s="76">
        <f>C6+C10+C18</f>
        <v>11568885.34</v>
      </c>
      <c r="D5" s="47"/>
      <c r="E5" s="47"/>
    </row>
    <row r="6" ht="22.75" customHeight="1" spans="1:5">
      <c r="A6" s="77" t="s">
        <v>114</v>
      </c>
      <c r="B6" s="78">
        <f>B7</f>
        <v>9368114.51</v>
      </c>
      <c r="C6" s="78">
        <f>C7</f>
        <v>9368114.51</v>
      </c>
      <c r="D6" s="47"/>
      <c r="E6" s="47"/>
    </row>
    <row r="7" ht="22.75" customHeight="1" spans="1:5">
      <c r="A7" s="79" t="s">
        <v>115</v>
      </c>
      <c r="B7" s="78">
        <f>B8+B9</f>
        <v>9368114.51</v>
      </c>
      <c r="C7" s="78">
        <f>C8+C9</f>
        <v>9368114.51</v>
      </c>
      <c r="D7" s="47"/>
      <c r="E7" s="47"/>
    </row>
    <row r="8" ht="22.75" customHeight="1" spans="1:5">
      <c r="A8" s="37" t="s">
        <v>116</v>
      </c>
      <c r="B8" s="80">
        <f>C8</f>
        <v>89000</v>
      </c>
      <c r="C8" s="80">
        <f>69000+20000</f>
        <v>89000</v>
      </c>
      <c r="D8" s="47"/>
      <c r="E8" s="47"/>
    </row>
    <row r="9" ht="22.75" customHeight="1" spans="1:5">
      <c r="A9" s="37" t="s">
        <v>117</v>
      </c>
      <c r="B9" s="80">
        <f>C9</f>
        <v>9279114.51</v>
      </c>
      <c r="C9" s="61">
        <v>9279114.51</v>
      </c>
      <c r="D9" s="47"/>
      <c r="E9" s="47"/>
    </row>
    <row r="10" ht="22.75" customHeight="1" spans="1:5">
      <c r="A10" s="77" t="s">
        <v>118</v>
      </c>
      <c r="B10" s="81">
        <f>B11+B16+B14</f>
        <v>1552749.63</v>
      </c>
      <c r="C10" s="81">
        <f>C11+C16+C14</f>
        <v>1552749.63</v>
      </c>
      <c r="D10" s="47"/>
      <c r="E10" s="47"/>
    </row>
    <row r="11" ht="22.75" customHeight="1" spans="1:5">
      <c r="A11" s="37" t="s">
        <v>119</v>
      </c>
      <c r="B11" s="61">
        <f t="shared" ref="B11:B17" si="0">C11</f>
        <v>1455874.16</v>
      </c>
      <c r="C11" s="61">
        <f>C12+C13</f>
        <v>1455874.16</v>
      </c>
      <c r="D11" s="47"/>
      <c r="E11" s="47"/>
    </row>
    <row r="12" ht="22.75" customHeight="1" spans="1:5">
      <c r="A12" s="82" t="s">
        <v>120</v>
      </c>
      <c r="B12" s="61">
        <f t="shared" si="0"/>
        <v>82500</v>
      </c>
      <c r="C12" s="61">
        <v>82500</v>
      </c>
      <c r="D12" s="47"/>
      <c r="E12" s="47"/>
    </row>
    <row r="13" ht="22.75" customHeight="1" spans="1:5">
      <c r="A13" s="82" t="s">
        <v>121</v>
      </c>
      <c r="B13" s="61">
        <f t="shared" si="0"/>
        <v>1373374.16</v>
      </c>
      <c r="C13" s="61">
        <v>1373374.16</v>
      </c>
      <c r="D13" s="47"/>
      <c r="E13" s="47"/>
    </row>
    <row r="14" ht="22.75" customHeight="1" spans="1:5">
      <c r="A14" s="82" t="s">
        <v>122</v>
      </c>
      <c r="B14" s="61">
        <f t="shared" si="0"/>
        <v>19440</v>
      </c>
      <c r="C14" s="61">
        <v>19440</v>
      </c>
      <c r="D14" s="47"/>
      <c r="E14" s="47"/>
    </row>
    <row r="15" ht="22.75" customHeight="1" spans="1:5">
      <c r="A15" s="82" t="s">
        <v>123</v>
      </c>
      <c r="B15" s="61">
        <f t="shared" si="0"/>
        <v>19440</v>
      </c>
      <c r="C15" s="61">
        <v>19440</v>
      </c>
      <c r="D15" s="47"/>
      <c r="E15" s="47"/>
    </row>
    <row r="16" ht="22.75" customHeight="1" spans="1:5">
      <c r="A16" s="82" t="s">
        <v>124</v>
      </c>
      <c r="B16" s="61">
        <f t="shared" si="0"/>
        <v>77435.47</v>
      </c>
      <c r="C16" s="61">
        <f>C17</f>
        <v>77435.47</v>
      </c>
      <c r="D16" s="47"/>
      <c r="E16" s="47"/>
    </row>
    <row r="17" ht="22.75" customHeight="1" spans="1:5">
      <c r="A17" s="82" t="s">
        <v>125</v>
      </c>
      <c r="B17" s="61">
        <f t="shared" si="0"/>
        <v>77435.47</v>
      </c>
      <c r="C17" s="61">
        <v>77435.47</v>
      </c>
      <c r="D17" s="47"/>
      <c r="E17" s="47"/>
    </row>
    <row r="18" ht="22.75" customHeight="1" spans="1:5">
      <c r="A18" s="83" t="s">
        <v>126</v>
      </c>
      <c r="B18" s="81">
        <f>B19</f>
        <v>648021.2</v>
      </c>
      <c r="C18" s="81">
        <f>C19</f>
        <v>648021.2</v>
      </c>
      <c r="D18" s="47"/>
      <c r="E18" s="47"/>
    </row>
    <row r="19" ht="22.75" customHeight="1" spans="1:5">
      <c r="A19" s="82" t="s">
        <v>127</v>
      </c>
      <c r="B19" s="61">
        <f>B20</f>
        <v>648021.2</v>
      </c>
      <c r="C19" s="61">
        <f>C20</f>
        <v>648021.2</v>
      </c>
      <c r="D19" s="47"/>
      <c r="E19" s="47"/>
    </row>
    <row r="20" ht="22.75" customHeight="1" spans="1:5">
      <c r="A20" s="82" t="s">
        <v>128</v>
      </c>
      <c r="B20" s="84">
        <f>SUM(C20:O20)</f>
        <v>648021.2</v>
      </c>
      <c r="C20" s="84">
        <v>648021.2</v>
      </c>
      <c r="D20" s="47"/>
      <c r="E20" s="47"/>
    </row>
    <row r="21" ht="22.75" customHeight="1" spans="1:5">
      <c r="A21" s="85"/>
      <c r="B21" s="47"/>
      <c r="C21" s="47"/>
      <c r="D21" s="47"/>
      <c r="E21" s="47"/>
    </row>
    <row r="22" ht="22.75" customHeight="1" spans="1:5">
      <c r="A22" s="85"/>
      <c r="B22" s="47"/>
      <c r="C22" s="47"/>
      <c r="D22" s="47"/>
      <c r="E22" s="47"/>
    </row>
    <row r="23" ht="22.75" customHeight="1" spans="1:5">
      <c r="A23" s="85"/>
      <c r="B23" s="47"/>
      <c r="C23" s="47"/>
      <c r="D23" s="47"/>
      <c r="E23" s="47"/>
    </row>
    <row r="24" ht="24" customHeight="1" spans="1:5">
      <c r="A24" s="77"/>
      <c r="B24" s="77"/>
      <c r="C24" s="47"/>
      <c r="D24" s="47"/>
      <c r="E24" s="47"/>
    </row>
    <row r="25" ht="24" customHeight="1" spans="1:5">
      <c r="A25" s="77"/>
      <c r="B25" s="77"/>
      <c r="C25" s="47"/>
      <c r="D25" s="47"/>
      <c r="E25" s="47"/>
    </row>
  </sheetData>
  <mergeCells count="1">
    <mergeCell ref="A2:E2"/>
  </mergeCells>
  <pageMargins left="0.944444444444444" right="0.75" top="0.270000010728836" bottom="0.270000010728836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7"/>
  <sheetViews>
    <sheetView topLeftCell="B20" workbookViewId="0">
      <selection activeCell="D11" sqref="D11:D16"/>
    </sheetView>
  </sheetViews>
  <sheetFormatPr defaultColWidth="10" defaultRowHeight="14.4" outlineLevelCol="4"/>
  <cols>
    <col min="1" max="1" width="51.8796296296296" customWidth="1"/>
    <col min="2" max="2" width="41.3888888888889" customWidth="1"/>
    <col min="3" max="3" width="57.5925925925926" customWidth="1"/>
    <col min="4" max="4" width="36.6296296296296" customWidth="1"/>
    <col min="5" max="5" width="18.7222222222222" customWidth="1"/>
  </cols>
  <sheetData>
    <row r="1" ht="14.3" customHeight="1" spans="1:5">
      <c r="A1" s="12"/>
      <c r="B1" s="12"/>
      <c r="C1" s="12"/>
      <c r="D1" s="12"/>
      <c r="E1" s="12"/>
    </row>
    <row r="2" ht="39.85" customHeight="1" spans="1:5">
      <c r="A2" s="1" t="s">
        <v>129</v>
      </c>
      <c r="B2" s="1"/>
      <c r="C2" s="1"/>
      <c r="D2" s="1"/>
      <c r="E2" s="12"/>
    </row>
    <row r="3" ht="22.75" customHeight="1" spans="1:5">
      <c r="A3" s="13"/>
      <c r="B3" s="13"/>
      <c r="C3" s="14" t="s">
        <v>32</v>
      </c>
      <c r="D3" s="14"/>
      <c r="E3" s="13"/>
    </row>
    <row r="4" ht="22.75" customHeight="1" spans="1:5">
      <c r="A4" s="41" t="s">
        <v>33</v>
      </c>
      <c r="B4" s="41"/>
      <c r="C4" s="41" t="s">
        <v>34</v>
      </c>
      <c r="D4" s="41"/>
      <c r="E4" s="13"/>
    </row>
    <row r="5" ht="22.75" customHeight="1" spans="1:5">
      <c r="A5" s="41" t="s">
        <v>35</v>
      </c>
      <c r="B5" s="41" t="s">
        <v>36</v>
      </c>
      <c r="C5" s="41" t="s">
        <v>35</v>
      </c>
      <c r="D5" s="41" t="s">
        <v>113</v>
      </c>
      <c r="E5" s="13"/>
    </row>
    <row r="6" ht="22.75" customHeight="1" spans="1:5">
      <c r="A6" s="42" t="s">
        <v>130</v>
      </c>
      <c r="B6" s="69">
        <f>SUM(B7:B9)</f>
        <v>11548885.34</v>
      </c>
      <c r="C6" s="42" t="s">
        <v>131</v>
      </c>
      <c r="D6" s="69">
        <f>SUM(D7:D36)</f>
        <v>11548885.34</v>
      </c>
      <c r="E6" s="13"/>
    </row>
    <row r="7" ht="22.75" customHeight="1" spans="1:5">
      <c r="A7" s="42" t="s">
        <v>132</v>
      </c>
      <c r="B7" s="69">
        <f>表2!B5</f>
        <v>11548885.34</v>
      </c>
      <c r="C7" s="42" t="s">
        <v>133</v>
      </c>
      <c r="D7" s="69"/>
      <c r="E7" s="13"/>
    </row>
    <row r="8" ht="22.75" customHeight="1" spans="1:5">
      <c r="A8" s="42" t="s">
        <v>134</v>
      </c>
      <c r="B8" s="70"/>
      <c r="C8" s="42" t="s">
        <v>135</v>
      </c>
      <c r="D8" s="69"/>
      <c r="E8" s="13"/>
    </row>
    <row r="9" ht="22.75" customHeight="1" spans="1:5">
      <c r="A9" s="42" t="s">
        <v>136</v>
      </c>
      <c r="B9" s="70"/>
      <c r="C9" s="42" t="s">
        <v>137</v>
      </c>
      <c r="D9" s="69"/>
      <c r="E9" s="13"/>
    </row>
    <row r="10" ht="22.75" customHeight="1" spans="1:5">
      <c r="A10" s="42"/>
      <c r="B10" s="71"/>
      <c r="C10" s="42" t="s">
        <v>138</v>
      </c>
      <c r="D10" s="69"/>
      <c r="E10" s="13"/>
    </row>
    <row r="11" ht="22.75" customHeight="1" spans="1:5">
      <c r="A11" s="42"/>
      <c r="B11" s="71"/>
      <c r="C11" s="42" t="s">
        <v>139</v>
      </c>
      <c r="D11" s="69">
        <f>9348114.51</f>
        <v>9348114.51</v>
      </c>
      <c r="E11" s="13"/>
    </row>
    <row r="12" ht="22.75" customHeight="1" spans="1:5">
      <c r="A12" s="42"/>
      <c r="B12" s="71"/>
      <c r="C12" s="42" t="s">
        <v>140</v>
      </c>
      <c r="D12" s="69"/>
      <c r="E12" s="13"/>
    </row>
    <row r="13" ht="22.75" customHeight="1" spans="1:5">
      <c r="A13" s="72"/>
      <c r="B13" s="68"/>
      <c r="C13" s="42" t="s">
        <v>141</v>
      </c>
      <c r="D13" s="69"/>
      <c r="E13" s="13"/>
    </row>
    <row r="14" ht="22.75" customHeight="1" spans="1:5">
      <c r="A14" s="42"/>
      <c r="B14" s="71"/>
      <c r="C14" s="42" t="s">
        <v>142</v>
      </c>
      <c r="D14" s="69">
        <v>1552749.63</v>
      </c>
      <c r="E14" s="13"/>
    </row>
    <row r="15" ht="22.75" customHeight="1" spans="1:5">
      <c r="A15" s="42"/>
      <c r="B15" s="71"/>
      <c r="C15" s="42" t="s">
        <v>143</v>
      </c>
      <c r="D15" s="69"/>
      <c r="E15" s="13"/>
    </row>
    <row r="16" ht="22.75" customHeight="1" spans="1:5">
      <c r="A16" s="42"/>
      <c r="B16" s="71"/>
      <c r="C16" s="42" t="s">
        <v>144</v>
      </c>
      <c r="D16" s="69">
        <v>648021.2</v>
      </c>
      <c r="E16" s="13"/>
    </row>
    <row r="17" ht="22.75" customHeight="1" spans="1:5">
      <c r="A17" s="42"/>
      <c r="B17" s="71"/>
      <c r="C17" s="42" t="s">
        <v>145</v>
      </c>
      <c r="D17" s="69"/>
      <c r="E17" s="13"/>
    </row>
    <row r="18" ht="22.75" customHeight="1" spans="1:5">
      <c r="A18" s="42"/>
      <c r="B18" s="71"/>
      <c r="C18" s="42" t="s">
        <v>146</v>
      </c>
      <c r="D18" s="69"/>
      <c r="E18" s="13"/>
    </row>
    <row r="19" ht="22.75" customHeight="1" spans="1:5">
      <c r="A19" s="42"/>
      <c r="B19" s="42"/>
      <c r="C19" s="42" t="s">
        <v>147</v>
      </c>
      <c r="D19" s="69"/>
      <c r="E19" s="13"/>
    </row>
    <row r="20" ht="22.75" customHeight="1" spans="1:5">
      <c r="A20" s="42"/>
      <c r="B20" s="42"/>
      <c r="C20" s="42" t="s">
        <v>148</v>
      </c>
      <c r="D20" s="71"/>
      <c r="E20" s="13"/>
    </row>
    <row r="21" ht="22.75" customHeight="1" spans="1:5">
      <c r="A21" s="42"/>
      <c r="B21" s="42"/>
      <c r="C21" s="42" t="s">
        <v>149</v>
      </c>
      <c r="D21" s="71"/>
      <c r="E21" s="13"/>
    </row>
    <row r="22" ht="22.75" customHeight="1" spans="1:5">
      <c r="A22" s="42"/>
      <c r="B22" s="42"/>
      <c r="C22" s="42" t="s">
        <v>150</v>
      </c>
      <c r="D22" s="71"/>
      <c r="E22" s="13"/>
    </row>
    <row r="23" ht="22.75" customHeight="1" spans="1:5">
      <c r="A23" s="42"/>
      <c r="B23" s="42"/>
      <c r="C23" s="42" t="s">
        <v>151</v>
      </c>
      <c r="D23" s="71"/>
      <c r="E23" s="13"/>
    </row>
    <row r="24" ht="22.75" customHeight="1" spans="1:5">
      <c r="A24" s="42"/>
      <c r="B24" s="42"/>
      <c r="C24" s="42" t="s">
        <v>152</v>
      </c>
      <c r="D24" s="71"/>
      <c r="E24" s="13"/>
    </row>
    <row r="25" ht="22.75" customHeight="1" spans="1:5">
      <c r="A25" s="42"/>
      <c r="B25" s="42"/>
      <c r="C25" s="42" t="s">
        <v>153</v>
      </c>
      <c r="D25" s="71"/>
      <c r="E25" s="13"/>
    </row>
    <row r="26" ht="22.75" customHeight="1" spans="1:5">
      <c r="A26" s="42"/>
      <c r="B26" s="42"/>
      <c r="C26" s="42" t="s">
        <v>154</v>
      </c>
      <c r="D26" s="71"/>
      <c r="E26" s="13"/>
    </row>
    <row r="27" ht="22.75" customHeight="1" spans="1:5">
      <c r="A27" s="42"/>
      <c r="B27" s="42"/>
      <c r="C27" s="42" t="s">
        <v>155</v>
      </c>
      <c r="D27" s="71"/>
      <c r="E27" s="13"/>
    </row>
    <row r="28" ht="22.75" customHeight="1" spans="1:5">
      <c r="A28" s="42"/>
      <c r="B28" s="42"/>
      <c r="C28" s="42" t="s">
        <v>156</v>
      </c>
      <c r="D28" s="71"/>
      <c r="E28" s="13"/>
    </row>
    <row r="29" ht="22.75" customHeight="1" spans="1:5">
      <c r="A29" s="42"/>
      <c r="B29" s="42"/>
      <c r="C29" s="42" t="s">
        <v>157</v>
      </c>
      <c r="D29" s="71"/>
      <c r="E29" s="13"/>
    </row>
    <row r="30" ht="22.75" customHeight="1" spans="1:5">
      <c r="A30" s="42"/>
      <c r="B30" s="42"/>
      <c r="C30" s="42" t="s">
        <v>158</v>
      </c>
      <c r="D30" s="71"/>
      <c r="E30" s="13"/>
    </row>
    <row r="31" ht="22.75" customHeight="1" spans="1:5">
      <c r="A31" s="42"/>
      <c r="B31" s="42"/>
      <c r="C31" s="42" t="s">
        <v>159</v>
      </c>
      <c r="D31" s="71"/>
      <c r="E31" s="13"/>
    </row>
    <row r="32" ht="22.75" customHeight="1" spans="1:5">
      <c r="A32" s="42"/>
      <c r="B32" s="42"/>
      <c r="C32" s="42" t="s">
        <v>160</v>
      </c>
      <c r="D32" s="71"/>
      <c r="E32" s="13"/>
    </row>
    <row r="33" ht="22.75" customHeight="1" spans="1:5">
      <c r="A33" s="42"/>
      <c r="B33" s="42"/>
      <c r="C33" s="42" t="s">
        <v>161</v>
      </c>
      <c r="D33" s="71"/>
      <c r="E33" s="13"/>
    </row>
    <row r="34" ht="22.75" customHeight="1" spans="1:5">
      <c r="A34" s="42"/>
      <c r="B34" s="42"/>
      <c r="C34" s="42" t="s">
        <v>162</v>
      </c>
      <c r="D34" s="71"/>
      <c r="E34" s="13"/>
    </row>
    <row r="35" ht="22.75" customHeight="1" spans="1:5">
      <c r="A35" s="42"/>
      <c r="B35" s="42"/>
      <c r="C35" s="42" t="s">
        <v>163</v>
      </c>
      <c r="D35" s="71"/>
      <c r="E35" s="13"/>
    </row>
    <row r="36" ht="22.75" customHeight="1" spans="1:5">
      <c r="A36" s="42"/>
      <c r="B36" s="42"/>
      <c r="C36" s="42" t="s">
        <v>164</v>
      </c>
      <c r="D36" s="71"/>
      <c r="E36" s="13"/>
    </row>
    <row r="37" ht="22.75" customHeight="1" spans="1:5">
      <c r="A37" s="41" t="s">
        <v>165</v>
      </c>
      <c r="B37" s="73">
        <f>B6</f>
        <v>11548885.34</v>
      </c>
      <c r="C37" s="41" t="s">
        <v>166</v>
      </c>
      <c r="D37" s="74">
        <f>D6</f>
        <v>11548885.34</v>
      </c>
      <c r="E37" s="44"/>
    </row>
  </sheetData>
  <mergeCells count="4">
    <mergeCell ref="A2:D2"/>
    <mergeCell ref="C3:D3"/>
    <mergeCell ref="A4:B4"/>
    <mergeCell ref="C4:D4"/>
  </mergeCells>
  <pageMargins left="0.75" right="0.75" top="0.236111111111111" bottom="0.270000010728836" header="0" footer="0"/>
  <pageSetup paperSize="9" scale="69" fitToWidth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workbookViewId="0">
      <selection activeCell="D7" sqref="D7"/>
    </sheetView>
  </sheetViews>
  <sheetFormatPr defaultColWidth="10" defaultRowHeight="14.4" outlineLevelRow="7"/>
  <cols>
    <col min="1" max="1" width="20.5555555555556" customWidth="1"/>
    <col min="2" max="2" width="14.3333333333333" customWidth="1"/>
    <col min="3" max="4" width="14.1111111111111" customWidth="1"/>
    <col min="5" max="5" width="9.77777777777778" customWidth="1"/>
    <col min="6" max="6" width="8.86111111111111" customWidth="1"/>
    <col min="7" max="7" width="10.6851851851852" customWidth="1"/>
    <col min="8" max="8" width="9.90740740740741" customWidth="1"/>
    <col min="9" max="9" width="6.67592592592593" customWidth="1"/>
    <col min="10" max="10" width="11.1296296296296" customWidth="1"/>
    <col min="11" max="11" width="10.6666666666667" customWidth="1"/>
  </cols>
  <sheetData>
    <row r="1" ht="14.3" customHeight="1" spans="1:11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</row>
    <row r="2" ht="39.85" customHeight="1" spans="1:11">
      <c r="A2" s="1" t="s">
        <v>167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2.75" customHeight="1" spans="1:11">
      <c r="A3" s="13"/>
      <c r="B3" s="13"/>
      <c r="C3" s="13"/>
      <c r="D3" s="13"/>
      <c r="E3" s="13"/>
      <c r="F3" s="13"/>
      <c r="G3" s="13"/>
      <c r="H3" s="13"/>
      <c r="I3" s="13"/>
      <c r="J3" s="14" t="s">
        <v>32</v>
      </c>
      <c r="K3" s="14"/>
    </row>
    <row r="4" ht="22.75" customHeight="1" spans="1:11">
      <c r="A4" s="41" t="s">
        <v>168</v>
      </c>
      <c r="B4" s="41" t="s">
        <v>113</v>
      </c>
      <c r="C4" s="41" t="s">
        <v>169</v>
      </c>
      <c r="D4" s="41"/>
      <c r="E4" s="41"/>
      <c r="F4" s="41" t="s">
        <v>170</v>
      </c>
      <c r="G4" s="41"/>
      <c r="H4" s="41"/>
      <c r="I4" s="41" t="s">
        <v>171</v>
      </c>
      <c r="J4" s="41"/>
      <c r="K4" s="41"/>
    </row>
    <row r="5" ht="22.75" customHeight="1" spans="1:11">
      <c r="A5" s="41"/>
      <c r="B5" s="41"/>
      <c r="C5" s="15" t="s">
        <v>113</v>
      </c>
      <c r="D5" s="15" t="s">
        <v>110</v>
      </c>
      <c r="E5" s="15" t="s">
        <v>111</v>
      </c>
      <c r="F5" s="15" t="s">
        <v>113</v>
      </c>
      <c r="G5" s="15" t="s">
        <v>110</v>
      </c>
      <c r="H5" s="15" t="s">
        <v>111</v>
      </c>
      <c r="I5" s="15" t="s">
        <v>113</v>
      </c>
      <c r="J5" s="15" t="s">
        <v>110</v>
      </c>
      <c r="K5" s="15" t="s">
        <v>111</v>
      </c>
    </row>
    <row r="6" ht="22.75" customHeight="1" spans="1:11">
      <c r="A6" s="41" t="s">
        <v>113</v>
      </c>
      <c r="B6" s="62">
        <f>B7</f>
        <v>11548885.34</v>
      </c>
      <c r="C6" s="62">
        <f>C7</f>
        <v>11548885.34</v>
      </c>
      <c r="D6" s="62">
        <f>D7</f>
        <v>11548885.34</v>
      </c>
      <c r="E6" s="63"/>
      <c r="F6" s="63"/>
      <c r="G6" s="63"/>
      <c r="H6" s="63"/>
      <c r="I6" s="63"/>
      <c r="J6" s="63"/>
      <c r="K6" s="63"/>
    </row>
    <row r="7" ht="22.75" customHeight="1" spans="1:11">
      <c r="A7" s="15" t="s">
        <v>172</v>
      </c>
      <c r="B7" s="64">
        <f>C7</f>
        <v>11548885.34</v>
      </c>
      <c r="C7" s="64">
        <f>D7</f>
        <v>11548885.34</v>
      </c>
      <c r="D7" s="64">
        <v>11548885.34</v>
      </c>
      <c r="E7" s="65"/>
      <c r="F7" s="65"/>
      <c r="G7" s="65"/>
      <c r="H7" s="65"/>
      <c r="I7" s="65"/>
      <c r="J7" s="65"/>
      <c r="K7" s="65"/>
    </row>
    <row r="8" ht="22.75" customHeight="1" spans="1:11">
      <c r="A8" s="66"/>
      <c r="B8" s="67"/>
      <c r="C8" s="67"/>
      <c r="D8" s="68"/>
      <c r="E8" s="68"/>
      <c r="F8" s="68"/>
      <c r="G8" s="68"/>
      <c r="H8" s="68"/>
      <c r="I8" s="68"/>
      <c r="J8" s="68"/>
      <c r="K8" s="68"/>
    </row>
  </sheetData>
  <mergeCells count="7">
    <mergeCell ref="A2:K2"/>
    <mergeCell ref="J3:K3"/>
    <mergeCell ref="C4:E4"/>
    <mergeCell ref="F4:H4"/>
    <mergeCell ref="I4:K4"/>
    <mergeCell ref="A4:A5"/>
    <mergeCell ref="B4:B5"/>
  </mergeCells>
  <pageMargins left="0.75" right="0.75" top="0.270000010728836" bottom="0.270000010728836" header="0.314583333333333" footer="0"/>
  <pageSetup paperSize="9" fitToWidth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opLeftCell="A12" workbookViewId="0">
      <selection activeCell="E8" sqref="E8"/>
    </sheetView>
  </sheetViews>
  <sheetFormatPr defaultColWidth="10" defaultRowHeight="14.4" outlineLevelCol="4"/>
  <cols>
    <col min="1" max="1" width="18.0740740740741" customWidth="1"/>
    <col min="2" max="2" width="41.5555555555556" customWidth="1"/>
    <col min="3" max="3" width="22.3333333333333" customWidth="1"/>
    <col min="4" max="4" width="24.5555555555556" customWidth="1"/>
    <col min="5" max="5" width="23.4444444444444" customWidth="1"/>
  </cols>
  <sheetData>
    <row r="1" ht="14.3" customHeight="1" spans="1:1">
      <c r="A1" s="51"/>
    </row>
    <row r="2" ht="36.9" customHeight="1" spans="1:5">
      <c r="A2" s="1" t="s">
        <v>173</v>
      </c>
      <c r="B2" s="1"/>
      <c r="C2" s="1"/>
      <c r="D2" s="1"/>
      <c r="E2" s="1"/>
    </row>
    <row r="3" ht="21.85" customHeight="1" spans="1:5">
      <c r="A3" s="13"/>
      <c r="B3" s="13"/>
      <c r="C3" s="14" t="s">
        <v>32</v>
      </c>
      <c r="D3" s="14"/>
      <c r="E3" s="14"/>
    </row>
    <row r="4" ht="25" customHeight="1" spans="1:5">
      <c r="A4" s="27" t="s">
        <v>108</v>
      </c>
      <c r="B4" s="27"/>
      <c r="C4" s="27" t="s">
        <v>169</v>
      </c>
      <c r="D4" s="27"/>
      <c r="E4" s="27"/>
    </row>
    <row r="5" ht="25" customHeight="1" spans="1:5">
      <c r="A5" s="52" t="s">
        <v>174</v>
      </c>
      <c r="B5" s="52" t="s">
        <v>175</v>
      </c>
      <c r="C5" s="53" t="s">
        <v>113</v>
      </c>
      <c r="D5" s="52" t="s">
        <v>110</v>
      </c>
      <c r="E5" s="52" t="s">
        <v>111</v>
      </c>
    </row>
    <row r="6" ht="25" customHeight="1" spans="1:5">
      <c r="A6" s="54"/>
      <c r="B6" s="52" t="s">
        <v>176</v>
      </c>
      <c r="C6" s="55">
        <f>C7+C11+C19</f>
        <v>11548885.34</v>
      </c>
      <c r="D6" s="55">
        <f>D7+D11+D19</f>
        <v>11548885.34</v>
      </c>
      <c r="E6" s="56"/>
    </row>
    <row r="7" ht="25" customHeight="1" spans="1:5">
      <c r="A7" s="57" t="s">
        <v>177</v>
      </c>
      <c r="B7" s="57" t="s">
        <v>178</v>
      </c>
      <c r="C7" s="55">
        <f>C8</f>
        <v>9348114.51</v>
      </c>
      <c r="D7" s="55">
        <f>D8</f>
        <v>9348114.51</v>
      </c>
      <c r="E7" s="47"/>
    </row>
    <row r="8" ht="25" customHeight="1" spans="1:5">
      <c r="A8" s="58" t="s">
        <v>179</v>
      </c>
      <c r="B8" s="54" t="s">
        <v>180</v>
      </c>
      <c r="C8" s="59">
        <f>C9+C10</f>
        <v>9348114.51</v>
      </c>
      <c r="D8" s="59">
        <f>D9+D10</f>
        <v>9348114.51</v>
      </c>
      <c r="E8" s="60"/>
    </row>
    <row r="9" ht="25" customHeight="1" spans="1:5">
      <c r="A9" s="54" t="s">
        <v>181</v>
      </c>
      <c r="B9" s="54" t="s">
        <v>182</v>
      </c>
      <c r="C9" s="59">
        <v>69000</v>
      </c>
      <c r="D9" s="59">
        <v>69000</v>
      </c>
      <c r="E9" s="60"/>
    </row>
    <row r="10" ht="25" customHeight="1" spans="1:5">
      <c r="A10" s="54" t="s">
        <v>183</v>
      </c>
      <c r="B10" s="54" t="s">
        <v>184</v>
      </c>
      <c r="C10" s="59">
        <v>9279114.51</v>
      </c>
      <c r="D10" s="59">
        <v>9279114.51</v>
      </c>
      <c r="E10" s="35"/>
    </row>
    <row r="11" ht="25" customHeight="1" spans="1:5">
      <c r="A11" s="57" t="s">
        <v>185</v>
      </c>
      <c r="B11" s="57" t="s">
        <v>186</v>
      </c>
      <c r="C11" s="55">
        <f>C12+C17+C15</f>
        <v>1552749.63</v>
      </c>
      <c r="D11" s="55">
        <f>D12+D17+D15</f>
        <v>1552749.63</v>
      </c>
      <c r="E11" s="35"/>
    </row>
    <row r="12" ht="25" customHeight="1" spans="1:5">
      <c r="A12" s="54" t="s">
        <v>187</v>
      </c>
      <c r="B12" s="54" t="s">
        <v>188</v>
      </c>
      <c r="C12" s="59">
        <f>D12</f>
        <v>1455874.16</v>
      </c>
      <c r="D12" s="59">
        <f>D13+D14</f>
        <v>1455874.16</v>
      </c>
      <c r="E12" s="35"/>
    </row>
    <row r="13" ht="25" customHeight="1" spans="1:5">
      <c r="A13" s="54" t="s">
        <v>189</v>
      </c>
      <c r="B13" s="54" t="s">
        <v>190</v>
      </c>
      <c r="C13" s="59">
        <f>D13</f>
        <v>82500</v>
      </c>
      <c r="D13" s="59">
        <v>82500</v>
      </c>
      <c r="E13" s="35"/>
    </row>
    <row r="14" ht="25" customHeight="1" spans="1:5">
      <c r="A14" s="54" t="s">
        <v>191</v>
      </c>
      <c r="B14" s="54" t="s">
        <v>192</v>
      </c>
      <c r="C14" s="59">
        <f t="shared" ref="C14:C21" si="0">D14</f>
        <v>1373374.16</v>
      </c>
      <c r="D14" s="59">
        <v>1373374.16</v>
      </c>
      <c r="E14" s="35"/>
    </row>
    <row r="15" ht="25" customHeight="1" spans="1:5">
      <c r="A15" s="54" t="s">
        <v>193</v>
      </c>
      <c r="B15" s="54" t="s">
        <v>194</v>
      </c>
      <c r="C15" s="59">
        <f t="shared" si="0"/>
        <v>19440</v>
      </c>
      <c r="D15" s="59">
        <f>D16</f>
        <v>19440</v>
      </c>
      <c r="E15" s="35"/>
    </row>
    <row r="16" ht="25" customHeight="1" spans="1:5">
      <c r="A16" s="54" t="s">
        <v>195</v>
      </c>
      <c r="B16" s="54" t="s">
        <v>196</v>
      </c>
      <c r="C16" s="59">
        <f t="shared" si="0"/>
        <v>19440</v>
      </c>
      <c r="D16" s="61">
        <v>19440</v>
      </c>
      <c r="E16" s="35"/>
    </row>
    <row r="17" ht="25" customHeight="1" spans="1:5">
      <c r="A17" s="54" t="s">
        <v>197</v>
      </c>
      <c r="B17" s="54" t="s">
        <v>198</v>
      </c>
      <c r="C17" s="59">
        <f t="shared" si="0"/>
        <v>77435.47</v>
      </c>
      <c r="D17" s="59">
        <f t="shared" ref="D17:D20" si="1">D18</f>
        <v>77435.47</v>
      </c>
      <c r="E17" s="35"/>
    </row>
    <row r="18" ht="25" customHeight="1" spans="1:5">
      <c r="A18" s="54" t="s">
        <v>199</v>
      </c>
      <c r="B18" s="54" t="s">
        <v>200</v>
      </c>
      <c r="C18" s="59">
        <f t="shared" si="0"/>
        <v>77435.47</v>
      </c>
      <c r="D18" s="61">
        <v>77435.47</v>
      </c>
      <c r="E18" s="35"/>
    </row>
    <row r="19" ht="25" customHeight="1" spans="1:5">
      <c r="A19" s="57">
        <v>210</v>
      </c>
      <c r="B19" s="57" t="s">
        <v>201</v>
      </c>
      <c r="C19" s="55">
        <f t="shared" si="0"/>
        <v>648021.2</v>
      </c>
      <c r="D19" s="55">
        <f t="shared" si="1"/>
        <v>648021.2</v>
      </c>
      <c r="E19" s="35"/>
    </row>
    <row r="20" ht="25" customHeight="1" spans="1:5">
      <c r="A20" s="54" t="s">
        <v>202</v>
      </c>
      <c r="B20" s="54" t="s">
        <v>203</v>
      </c>
      <c r="C20" s="59">
        <f t="shared" si="0"/>
        <v>648021.2</v>
      </c>
      <c r="D20" s="59">
        <f t="shared" si="1"/>
        <v>648021.2</v>
      </c>
      <c r="E20" s="35"/>
    </row>
    <row r="21" ht="25" customHeight="1" spans="1:5">
      <c r="A21" s="54" t="s">
        <v>204</v>
      </c>
      <c r="B21" s="54" t="s">
        <v>205</v>
      </c>
      <c r="C21" s="59">
        <f t="shared" si="0"/>
        <v>648021.2</v>
      </c>
      <c r="D21" s="59">
        <v>648021.2</v>
      </c>
      <c r="E21" s="35"/>
    </row>
    <row r="22" ht="25" customHeight="1" spans="1:5">
      <c r="A22" s="54"/>
      <c r="B22" s="52"/>
      <c r="C22" s="55"/>
      <c r="D22" s="55"/>
      <c r="E22" s="35"/>
    </row>
    <row r="23" ht="25" customHeight="1" spans="1:5">
      <c r="A23" s="35"/>
      <c r="B23" s="35"/>
      <c r="C23" s="35"/>
      <c r="D23" s="35"/>
      <c r="E23" s="35"/>
    </row>
  </sheetData>
  <mergeCells count="4">
    <mergeCell ref="A2:E2"/>
    <mergeCell ref="C3:E3"/>
    <mergeCell ref="A4:B4"/>
    <mergeCell ref="C4:E4"/>
  </mergeCells>
  <pageMargins left="0.75" right="0.75" top="0.268999993801117" bottom="0.268999993801117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tabSelected="1" workbookViewId="0">
      <selection activeCell="B10" sqref="B10"/>
    </sheetView>
  </sheetViews>
  <sheetFormatPr defaultColWidth="10" defaultRowHeight="14.4" outlineLevelCol="4"/>
  <cols>
    <col min="1" max="1" width="17.3240740740741" customWidth="1"/>
    <col min="2" max="2" width="34.8796296296296" customWidth="1"/>
    <col min="3" max="3" width="28.0648148148148" customWidth="1"/>
    <col min="4" max="4" width="24.9907407407407" customWidth="1"/>
    <col min="5" max="5" width="23.8981481481481" customWidth="1"/>
  </cols>
  <sheetData>
    <row r="1" ht="18.05" customHeight="1" spans="1:5">
      <c r="A1" s="12"/>
      <c r="B1" s="12"/>
      <c r="C1" s="12"/>
      <c r="D1" s="12"/>
      <c r="E1" s="12"/>
    </row>
    <row r="2" ht="33" customHeight="1" spans="1:5">
      <c r="A2" s="1" t="s">
        <v>206</v>
      </c>
      <c r="B2" s="1"/>
      <c r="C2" s="1"/>
      <c r="D2" s="1"/>
      <c r="E2" s="1"/>
    </row>
    <row r="3" ht="22.75" customHeight="1" spans="1:5">
      <c r="A3" s="44"/>
      <c r="B3" s="44"/>
      <c r="C3" s="13"/>
      <c r="D3" s="13"/>
      <c r="E3" s="14" t="s">
        <v>32</v>
      </c>
    </row>
    <row r="4" ht="24" customHeight="1" spans="1:5">
      <c r="A4" s="27" t="s">
        <v>207</v>
      </c>
      <c r="B4" s="27"/>
      <c r="C4" s="27" t="s">
        <v>208</v>
      </c>
      <c r="D4" s="27"/>
      <c r="E4" s="27"/>
    </row>
    <row r="5" ht="24" customHeight="1" spans="1:5">
      <c r="A5" s="27" t="s">
        <v>174</v>
      </c>
      <c r="B5" s="27" t="s">
        <v>175</v>
      </c>
      <c r="C5" s="27" t="s">
        <v>113</v>
      </c>
      <c r="D5" s="27" t="s">
        <v>209</v>
      </c>
      <c r="E5" s="27" t="s">
        <v>210</v>
      </c>
    </row>
    <row r="6" ht="24" customHeight="1" spans="1:5">
      <c r="A6" s="27"/>
      <c r="B6" s="45" t="s">
        <v>113</v>
      </c>
      <c r="C6" s="46">
        <f>D6+E6</f>
        <v>11548885.34</v>
      </c>
      <c r="D6" s="46">
        <f>D7+D21</f>
        <v>11354748.76</v>
      </c>
      <c r="E6" s="46">
        <f>E15</f>
        <v>194136.58</v>
      </c>
    </row>
    <row r="7" ht="24" customHeight="1" spans="1:5">
      <c r="A7" s="45" t="s">
        <v>211</v>
      </c>
      <c r="B7" s="45" t="s">
        <v>212</v>
      </c>
      <c r="C7" s="47">
        <f>D7</f>
        <v>11252808.76</v>
      </c>
      <c r="D7" s="47">
        <f>SUM(D8:D14)</f>
        <v>11252808.76</v>
      </c>
      <c r="E7" s="47"/>
    </row>
    <row r="8" ht="24" customHeight="1" spans="1:5">
      <c r="A8" s="48">
        <v>30101</v>
      </c>
      <c r="B8" s="49" t="s">
        <v>213</v>
      </c>
      <c r="C8" s="49">
        <f>D8</f>
        <v>4348981.43</v>
      </c>
      <c r="D8" s="49">
        <v>4348981.43</v>
      </c>
      <c r="E8" s="49"/>
    </row>
    <row r="9" ht="24" customHeight="1" spans="1:5">
      <c r="A9" s="50" t="s">
        <v>214</v>
      </c>
      <c r="B9" s="49" t="s">
        <v>215</v>
      </c>
      <c r="C9" s="49">
        <f t="shared" ref="C9:C14" si="0">D9</f>
        <v>857533.9</v>
      </c>
      <c r="D9" s="49">
        <v>857533.9</v>
      </c>
      <c r="E9" s="49"/>
    </row>
    <row r="10" ht="24" customHeight="1" spans="1:5">
      <c r="A10" s="50" t="s">
        <v>216</v>
      </c>
      <c r="B10" s="49" t="s">
        <v>217</v>
      </c>
      <c r="C10" s="49">
        <f t="shared" si="0"/>
        <v>1544000</v>
      </c>
      <c r="D10" s="49">
        <v>1544000</v>
      </c>
      <c r="E10" s="49"/>
    </row>
    <row r="11" ht="24" customHeight="1" spans="1:5">
      <c r="A11" s="50" t="s">
        <v>218</v>
      </c>
      <c r="B11" s="49" t="s">
        <v>219</v>
      </c>
      <c r="C11" s="49">
        <f t="shared" si="0"/>
        <v>2403462.6</v>
      </c>
      <c r="D11" s="49">
        <v>2403462.6</v>
      </c>
      <c r="E11" s="49"/>
    </row>
    <row r="12" ht="24" customHeight="1" spans="1:5">
      <c r="A12" s="50" t="s">
        <v>220</v>
      </c>
      <c r="B12" s="49" t="s">
        <v>221</v>
      </c>
      <c r="C12" s="49">
        <f t="shared" si="0"/>
        <v>1373374.16</v>
      </c>
      <c r="D12" s="49">
        <v>1373374.16</v>
      </c>
      <c r="E12" s="49"/>
    </row>
    <row r="13" ht="24" customHeight="1" spans="1:5">
      <c r="A13" s="50" t="s">
        <v>222</v>
      </c>
      <c r="B13" s="49" t="s">
        <v>223</v>
      </c>
      <c r="C13" s="49">
        <f t="shared" si="0"/>
        <v>648021.2</v>
      </c>
      <c r="D13" s="49">
        <v>648021.2</v>
      </c>
      <c r="E13" s="49"/>
    </row>
    <row r="14" ht="24" customHeight="1" spans="1:5">
      <c r="A14" s="50" t="s">
        <v>224</v>
      </c>
      <c r="B14" s="49" t="s">
        <v>225</v>
      </c>
      <c r="C14" s="49">
        <f t="shared" si="0"/>
        <v>77435.47</v>
      </c>
      <c r="D14" s="49">
        <v>77435.47</v>
      </c>
      <c r="E14" s="49"/>
    </row>
    <row r="15" ht="24" customHeight="1" spans="1:5">
      <c r="A15" s="46" t="s">
        <v>226</v>
      </c>
      <c r="B15" s="46" t="s">
        <v>227</v>
      </c>
      <c r="C15" s="46">
        <f>SUM(C16:C20)</f>
        <v>194136.58</v>
      </c>
      <c r="D15" s="46"/>
      <c r="E15" s="46">
        <f>SUM(E16:E20)</f>
        <v>194136.58</v>
      </c>
    </row>
    <row r="16" ht="24" customHeight="1" spans="1:5">
      <c r="A16" s="50" t="s">
        <v>228</v>
      </c>
      <c r="B16" s="49" t="s">
        <v>229</v>
      </c>
      <c r="C16" s="49">
        <f>E16</f>
        <v>39000</v>
      </c>
      <c r="D16" s="49"/>
      <c r="E16" s="49">
        <v>39000</v>
      </c>
    </row>
    <row r="17" ht="24" customHeight="1" spans="1:5">
      <c r="A17" s="50" t="s">
        <v>230</v>
      </c>
      <c r="B17" s="49" t="s">
        <v>231</v>
      </c>
      <c r="C17" s="49">
        <f>E17</f>
        <v>10000</v>
      </c>
      <c r="D17" s="49"/>
      <c r="E17" s="49">
        <v>10000</v>
      </c>
    </row>
    <row r="18" ht="24" customHeight="1" spans="1:5">
      <c r="A18" s="50" t="s">
        <v>232</v>
      </c>
      <c r="B18" s="49" t="s">
        <v>233</v>
      </c>
      <c r="C18" s="49">
        <f>E18</f>
        <v>20000</v>
      </c>
      <c r="D18" s="49"/>
      <c r="E18" s="49">
        <v>20000</v>
      </c>
    </row>
    <row r="19" ht="24" customHeight="1" spans="1:5">
      <c r="A19" s="50" t="s">
        <v>234</v>
      </c>
      <c r="B19" s="49" t="s">
        <v>235</v>
      </c>
      <c r="C19" s="49">
        <f>E19</f>
        <v>70395.89</v>
      </c>
      <c r="D19" s="49"/>
      <c r="E19" s="49">
        <v>70395.89</v>
      </c>
    </row>
    <row r="20" ht="24" customHeight="1" spans="1:5">
      <c r="A20" s="50" t="s">
        <v>236</v>
      </c>
      <c r="B20" s="49" t="s">
        <v>237</v>
      </c>
      <c r="C20" s="49">
        <f>E20</f>
        <v>54740.69</v>
      </c>
      <c r="D20" s="49"/>
      <c r="E20" s="49">
        <v>54740.69</v>
      </c>
    </row>
    <row r="21" ht="24" customHeight="1" spans="1:5">
      <c r="A21" s="46" t="s">
        <v>238</v>
      </c>
      <c r="B21" s="46" t="s">
        <v>239</v>
      </c>
      <c r="C21" s="46">
        <f>D21</f>
        <v>101940</v>
      </c>
      <c r="D21" s="46">
        <f>SUM(D22:D25)</f>
        <v>101940</v>
      </c>
      <c r="E21" s="46"/>
    </row>
    <row r="22" ht="24" customHeight="1" spans="1:5">
      <c r="A22" s="50" t="s">
        <v>240</v>
      </c>
      <c r="B22" s="49" t="s">
        <v>241</v>
      </c>
      <c r="C22" s="49"/>
      <c r="D22" s="49"/>
      <c r="E22" s="49"/>
    </row>
    <row r="23" ht="24" customHeight="1" spans="1:5">
      <c r="A23" s="50" t="s">
        <v>242</v>
      </c>
      <c r="B23" s="49" t="s">
        <v>243</v>
      </c>
      <c r="C23" s="49">
        <f>D23</f>
        <v>82500</v>
      </c>
      <c r="D23" s="49">
        <v>82500</v>
      </c>
      <c r="E23" s="49"/>
    </row>
    <row r="24" ht="24" customHeight="1" spans="1:5">
      <c r="A24" s="50" t="s">
        <v>244</v>
      </c>
      <c r="B24" s="49" t="s">
        <v>245</v>
      </c>
      <c r="C24" s="49">
        <f>D24</f>
        <v>0</v>
      </c>
      <c r="D24" s="49"/>
      <c r="E24" s="49"/>
    </row>
    <row r="25" ht="24" customHeight="1" spans="1:5">
      <c r="A25" s="50" t="s">
        <v>246</v>
      </c>
      <c r="B25" s="49" t="s">
        <v>247</v>
      </c>
      <c r="C25" s="49">
        <f>D25</f>
        <v>19440</v>
      </c>
      <c r="D25" s="49">
        <v>19440</v>
      </c>
      <c r="E25" s="49"/>
    </row>
  </sheetData>
  <mergeCells count="4">
    <mergeCell ref="A2:E2"/>
    <mergeCell ref="A3:B3"/>
    <mergeCell ref="A4:B4"/>
    <mergeCell ref="C4:E4"/>
  </mergeCells>
  <pageMargins left="0.826388888888889" right="0.75" top="0.118055555555556" bottom="0.118055555555556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表1</vt:lpstr>
      <vt:lpstr>表2</vt:lpstr>
      <vt:lpstr>表3</vt:lpstr>
      <vt:lpstr>表4</vt:lpstr>
      <vt:lpstr>表5</vt:lpstr>
      <vt:lpstr>表6</vt:lpstr>
      <vt:lpstr>表7</vt:lpstr>
      <vt:lpstr>表8</vt:lpstr>
      <vt:lpstr>表9</vt:lpstr>
      <vt:lpstr>表10</vt:lpstr>
      <vt:lpstr>表11</vt:lpstr>
      <vt:lpstr>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远方</cp:lastModifiedBy>
  <dcterms:created xsi:type="dcterms:W3CDTF">2023-01-31T08:53:00Z</dcterms:created>
  <dcterms:modified xsi:type="dcterms:W3CDTF">2025-02-23T09:30:22Z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54C80BC5E32D4B2596A6365A6DA0E22A</vt:lpwstr>
  </property>
</Properties>
</file>