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  <definedName name="_xlnm.Print_Area" localSheetId="8">表7!$A$1:$E$32</definedName>
    <definedName name="_xlnm.Print_Area" localSheetId="10">表9!$A$1:$F$27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<sst xmlns="http://schemas.openxmlformats.org/spreadsheetml/2006/main" count="383" uniqueCount="287">
  <si>
    <t>单位代码：</t>
  </si>
  <si>
    <t>单位名称：</t>
  </si>
  <si>
    <t>湘乐镇人民政府</t>
  </si>
  <si>
    <t>部门预算公开表</t>
  </si>
  <si>
    <t xml:space="preserve">     </t>
  </si>
  <si>
    <r>
      <rPr>
        <sz val="10"/>
        <rFont val="宋体"/>
        <charset val="134"/>
      </rPr>
      <t>编制日期：</t>
    </r>
    <r>
      <rPr>
        <sz val="10"/>
        <rFont val="Hiragino Sans GB"/>
        <charset val="134"/>
      </rPr>
      <t>2025</t>
    </r>
    <r>
      <rPr>
        <sz val="10"/>
        <rFont val="宋体"/>
        <charset val="134"/>
      </rPr>
      <t>年2月10日</t>
    </r>
  </si>
  <si>
    <t>部门领导：贾鹏钊</t>
  </si>
  <si>
    <t>财务负责人：    高迎铭</t>
  </si>
  <si>
    <r>
      <rPr>
        <sz val="10"/>
        <rFont val="宋体"/>
        <charset val="134"/>
      </rPr>
      <t>制表人：</t>
    </r>
    <r>
      <rPr>
        <sz val="10"/>
        <rFont val="Hiragino Sans GB"/>
        <charset val="134"/>
      </rPr>
      <t xml:space="preserve">    </t>
    </r>
    <r>
      <rPr>
        <sz val="10"/>
        <rFont val="宋体"/>
        <charset val="134"/>
      </rPr>
      <t>李</t>
    </r>
    <r>
      <rPr>
        <sz val="10"/>
        <rFont val="Hiragino Sans GB"/>
        <charset val="134"/>
      </rPr>
      <t xml:space="preserve">  </t>
    </r>
    <r>
      <rPr>
        <sz val="10"/>
        <rFont val="宋体"/>
        <charset val="134"/>
      </rPr>
      <t>娟</t>
    </r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</si>
  <si>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</si>
  <si>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</si>
  <si>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</si>
  <si>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</si>
  <si>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</si>
  <si>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</si>
  <si>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</si>
  <si>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</si>
  <si>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</si>
  <si>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</si>
  <si>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</si>
  <si>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</si>
  <si>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</si>
  <si>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</si>
  <si>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</si>
  <si>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</si>
  <si>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</si>
  <si>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</si>
  <si>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</si>
  <si>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</si>
  <si>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</si>
  <si>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</si>
  <si>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</si>
  <si>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</si>
  <si>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</si>
  <si>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</si>
  <si>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</si>
  <si>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</si>
  <si>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</si>
  <si>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</si>
  <si>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</si>
  <si>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</si>
  <si>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</si>
  <si>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</si>
  <si>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</si>
  <si>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</si>
  <si>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</si>
  <si>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</si>
  <si>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</si>
  <si>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</si>
  <si>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</si>
  <si>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</si>
  <si>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</si>
  <si>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</si>
  <si>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</si>
  <si>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</si>
  <si>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</si>
  <si>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</si>
  <si>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</si>
  <si>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</si>
  <si>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</si>
  <si>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</si>
  <si>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</si>
  <si>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</si>
  <si>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</si>
  <si>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</si>
  <si>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</si>
  <si>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</si>
  <si>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</si>
  <si>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</si>
  <si>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</si>
  <si>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</si>
  <si>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</si>
  <si>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</si>
  <si>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</si>
  <si>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</si>
  <si>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</si>
  <si>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</si>
  <si>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</si>
  <si>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</si>
  <si>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</si>
  <si>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</si>
  <si>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</si>
  <si>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</si>
  <si>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</si>
  <si>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</si>
  <si>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</si>
  <si>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</si>
  <si>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</si>
  <si>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</si>
  <si>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</si>
  <si>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</si>
  <si>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</si>
  <si>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</si>
  <si>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</si>
  <si>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</si>
  <si>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</si>
  <si>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</si>
  <si>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</si>
  <si>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</si>
  <si>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</si>
  <si>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</si>
  <si>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</si>
  <si>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</si>
  <si>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</si>
  <si>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</si>
  <si>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</si>
  <si>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</si>
  <si>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</si>
  <si>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</si>
  <si>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</si>
  <si>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</si>
  <si>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</si>
  <si>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</si>
  <si>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</si>
  <si>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</si>
  <si>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201-一般公共服务支出</t>
  </si>
  <si>
    <t>20103-政府办公厅（室）及相关机构事务</t>
  </si>
  <si>
    <t>2010301-行政运行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</si>
  <si>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</si>
  <si>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</si>
  <si>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</si>
  <si>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</si>
  <si>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20899-其他社会保障和就业支出</t>
  </si>
  <si>
    <t>2089999-其他社会保障和就业支出</t>
  </si>
  <si>
    <t>48554</t>
  </si>
  <si>
    <t>210-卫生健康支出</t>
  </si>
  <si>
    <t>21011-行政事业单位医疗</t>
  </si>
  <si>
    <t>2101101-行政单位医疗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</si>
  <si>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</si>
  <si>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</si>
  <si>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</si>
  <si>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</si>
  <si>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</si>
  <si>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</si>
  <si>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</si>
  <si>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</si>
  <si>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</si>
  <si>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</si>
  <si>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</si>
  <si>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</si>
  <si>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</si>
  <si>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</si>
  <si>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</si>
  <si>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</si>
  <si>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</si>
  <si>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</si>
  <si>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</si>
  <si>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</si>
  <si>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</si>
  <si>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</si>
  <si>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</si>
  <si>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</si>
  <si>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</si>
  <si>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</si>
  <si>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</si>
  <si>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</si>
  <si>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</si>
  <si>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</si>
  <si>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</si>
  <si>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</si>
  <si>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</si>
  <si>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</si>
  <si>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</si>
  <si>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</si>
  <si>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</si>
  <si>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</si>
  <si>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</si>
  <si>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</si>
  <si>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</si>
  <si>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</si>
  <si>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</si>
  <si>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</si>
  <si>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</si>
  <si>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</si>
  <si>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</si>
  <si>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</si>
  <si>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</si>
  <si>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</si>
  <si>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</si>
  <si>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</si>
  <si>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</si>
  <si>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</si>
  <si>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</si>
  <si>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</si>
  <si>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</si>
  <si>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2080501</t>
  </si>
  <si>
    <t>行政单位离退休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</si>
  <si>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</si>
  <si>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</si>
  <si>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</si>
  <si>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</si>
  <si>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</si>
  <si>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</si>
  <si>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</si>
  <si>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</si>
  <si>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</si>
  <si>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</si>
  <si>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</si>
  <si>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</si>
  <si>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</si>
  <si>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</si>
  <si>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</si>
  <si>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</si>
  <si>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</si>
  <si>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</si>
  <si>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2811750</t>
  </si>
  <si>
    <t>30102</t>
  </si>
  <si>
    <t xml:space="preserve">  津贴补贴</t>
  </si>
  <si>
    <t>877413.6</t>
  </si>
  <si>
    <t>30103</t>
  </si>
  <si>
    <t xml:space="preserve">  奖金</t>
  </si>
  <si>
    <t>1479427</t>
  </si>
  <si>
    <t>30107</t>
  </si>
  <si>
    <t xml:space="preserve">  绩效工资</t>
  </si>
  <si>
    <t>1470470.4</t>
  </si>
  <si>
    <t>30108</t>
  </si>
  <si>
    <t>1049407.04</t>
  </si>
  <si>
    <t>30110</t>
  </si>
  <si>
    <t xml:space="preserve">  职工基本医疗保险缴费</t>
  </si>
  <si>
    <t>475241.58</t>
  </si>
  <si>
    <t>30112</t>
  </si>
  <si>
    <t xml:space="preserve">  其他社会保障缴费</t>
  </si>
  <si>
    <t>48553.84</t>
  </si>
  <si>
    <t>30199</t>
  </si>
  <si>
    <t xml:space="preserve">  其他工资福利支出</t>
  </si>
  <si>
    <t>397529.7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</si>
  <si>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</si>
  <si>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</si>
  <si>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</si>
  <si>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</si>
  <si>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</si>
  <si>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</si>
  <si>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</si>
  <si>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</si>
  <si>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</si>
  <si>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</si>
  <si>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</si>
  <si>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</si>
  <si>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</si>
  <si>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</si>
  <si>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</si>
  <si>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</si>
  <si>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30213</t>
  </si>
  <si>
    <t xml:space="preserve">  维修（护）费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</si>
  <si>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</si>
  <si>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</si>
  <si>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</si>
  <si>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</si>
  <si>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</si>
  <si>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</si>
  <si>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</si>
  <si>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</si>
  <si>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</si>
  <si>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</si>
  <si>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</si>
  <si>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其他交通费用（车补）</t>
  </si>
  <si>
    <t>303</t>
  </si>
  <si>
    <t>对个人和家庭的补助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</si>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</sst>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</numFmts>
  <fonts count="5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"/>
      <scheme val="minor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0" fillId="0" borderId="0"/>
  </cellStyleXfs>
  <cellXfs count="12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0" fillId="3" borderId="0" xfId="0" applyFont="1" applyFill="1">
      <alignment vertical="center"/>
    </xf>
    <xf numFmtId="0" fontId="11" fillId="3" borderId="0" xfId="0" applyFont="1" applyFill="1" applyBorder="1" applyAlignment="1" applyProtection="1"/>
    <xf numFmtId="0" fontId="7" fillId="3" borderId="0" xfId="0" applyFont="1" applyFill="1" applyBorder="1" applyAlignment="1">
      <alignment vertical="center" wrapText="1"/>
    </xf>
    <xf numFmtId="0" fontId="17" fillId="3" borderId="0" xfId="0" applyFont="1" applyFill="1" applyBorder="1" applyAlignment="1" applyProtection="1">
      <alignment vertical="center" wrapText="1"/>
    </xf>
    <xf numFmtId="0" fontId="17" fillId="3" borderId="0" xfId="0" applyFont="1" applyFill="1" applyBorder="1" applyAlignment="1" applyProtection="1"/>
    <xf numFmtId="0" fontId="8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/>
    </xf>
    <xf numFmtId="49" fontId="18" fillId="3" borderId="1" xfId="0" applyNumberFormat="1" applyFont="1" applyFill="1" applyBorder="1" applyAlignment="1" applyProtection="1">
      <alignment horizontal="left" vertical="center" wrapText="1"/>
    </xf>
    <xf numFmtId="49" fontId="18" fillId="3" borderId="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 applyProtection="1">
      <alignment horizontal="left" vertical="center"/>
    </xf>
    <xf numFmtId="49" fontId="20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>
      <alignment vertical="center"/>
    </xf>
    <xf numFmtId="49" fontId="14" fillId="3" borderId="1" xfId="0" applyNumberFormat="1" applyFont="1" applyFill="1" applyBorder="1" applyAlignment="1" applyProtection="1">
      <alignment horizontal="left" vertical="center"/>
    </xf>
    <xf numFmtId="49" fontId="21" fillId="3" borderId="1" xfId="0" applyNumberFormat="1" applyFont="1" applyFill="1" applyBorder="1" applyAlignment="1">
      <alignment horizontal="left" vertical="center" wrapText="1"/>
    </xf>
    <xf numFmtId="0" fontId="10" fillId="3" borderId="0" xfId="0" applyFont="1" applyFill="1" applyAlignment="1"/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0" fillId="3" borderId="0" xfId="0" applyFont="1" applyFill="1" applyAlignment="1">
      <alignment horizontal="center" vertical="center"/>
    </xf>
    <xf numFmtId="0" fontId="23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9" fontId="21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177" fontId="21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left" vertical="center" wrapText="1"/>
    </xf>
    <xf numFmtId="177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right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177" fontId="14" fillId="3" borderId="1" xfId="0" applyNumberFormat="1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4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178" fontId="23" fillId="0" borderId="2" xfId="0" applyNumberFormat="1" applyFont="1" applyBorder="1" applyAlignment="1">
      <alignment vertical="center" wrapText="1"/>
    </xf>
    <xf numFmtId="178" fontId="23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77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0" fontId="17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8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7" fontId="24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8" fillId="3" borderId="0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17" sqref="H17"/>
    </sheetView>
  </sheetViews>
  <sheetFormatPr defaultColWidth="10" defaultRowHeight="13.5"/>
  <cols>
    <col min="1" max="1" width="2.54166666666667" style="26" customWidth="1"/>
    <col min="2" max="4" width="9.76666666666667" style="26" customWidth="1"/>
    <col min="5" max="5" width="11.5083333333333" style="26" customWidth="1"/>
    <col min="6" max="6" width="9.76666666666667" style="26" customWidth="1"/>
    <col min="7" max="7" width="11.5083333333333" style="26" customWidth="1"/>
    <col min="8" max="11" width="9.76666666666667" style="26" customWidth="1"/>
    <col min="12" max="16384" width="10" style="26"/>
  </cols>
  <sheetData>
    <row r="1" s="26" customFormat="1" ht="14.3" customHeight="1" spans="1:1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="26" customFormat="1" ht="14.3" customHeight="1" spans="1:1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s="26" customFormat="1" ht="22.75" customHeight="1" spans="1:11">
      <c r="A3" s="33"/>
      <c r="B3" s="33" t="s">
        <v>0</v>
      </c>
      <c r="C3" s="120">
        <v>503001001</v>
      </c>
      <c r="D3" s="120"/>
      <c r="E3" s="33"/>
      <c r="F3" s="33"/>
      <c r="G3" s="33"/>
      <c r="H3" s="33"/>
      <c r="I3" s="33"/>
      <c r="J3" s="33"/>
      <c r="K3" s="33"/>
    </row>
    <row r="4" s="26" customFormat="1" ht="22.75" customHeight="1" spans="1:11">
      <c r="A4" s="33"/>
      <c r="B4" s="33" t="s">
        <v>1</v>
      </c>
      <c r="C4" s="33" t="s">
        <v>2</v>
      </c>
      <c r="D4" s="33"/>
      <c r="E4" s="33"/>
      <c r="F4" s="33"/>
      <c r="G4" s="33"/>
      <c r="H4" s="33"/>
      <c r="I4" s="33"/>
      <c r="J4" s="33"/>
      <c r="K4" s="33"/>
    </row>
    <row r="5" s="26" customFormat="1" ht="14.3" customHeight="1" spans="1:1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="26" customFormat="1" ht="78.55" customHeight="1" spans="1:11">
      <c r="A6" s="28"/>
      <c r="B6" s="121" t="s">
        <v>3</v>
      </c>
      <c r="C6" s="121"/>
      <c r="D6" s="121"/>
      <c r="E6" s="121"/>
      <c r="F6" s="121"/>
      <c r="G6" s="121"/>
      <c r="H6" s="121"/>
      <c r="I6" s="121"/>
      <c r="J6" s="121"/>
      <c r="K6" s="121"/>
    </row>
    <row r="7" s="26" customFormat="1" ht="22.75" customHeight="1" spans="1:1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="26" customFormat="1" ht="22.75" customHeight="1" spans="1:1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s="26" customFormat="1" ht="22.75" customHeight="1" spans="1:1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="26" customFormat="1" ht="22.75" customHeight="1" spans="1:11">
      <c r="A10" s="33"/>
      <c r="B10" s="33" t="s">
        <v>4</v>
      </c>
      <c r="C10" s="33"/>
      <c r="E10" s="122" t="s">
        <v>5</v>
      </c>
      <c r="F10" s="122"/>
      <c r="G10" s="122"/>
      <c r="H10" s="122"/>
      <c r="I10" s="33"/>
      <c r="J10" s="33"/>
      <c r="K10" s="33"/>
    </row>
    <row r="11" s="26" customFormat="1" ht="22.75" customHeight="1" spans="1:1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="26" customFormat="1" ht="22.75" customHeight="1" spans="1:11">
      <c r="A12" s="33"/>
      <c r="B12" s="123" t="s">
        <v>6</v>
      </c>
      <c r="C12" s="124"/>
      <c r="D12" s="33"/>
      <c r="E12" s="123" t="s">
        <v>7</v>
      </c>
      <c r="F12" s="124"/>
      <c r="G12" s="33"/>
      <c r="H12" s="123" t="s">
        <v>8</v>
      </c>
      <c r="I12" s="124"/>
      <c r="J12" s="33"/>
      <c r="K12" s="33"/>
    </row>
    <row r="13" s="26" customFormat="1" ht="14.3" customHeight="1" spans="1:11">
      <c r="A13" s="28"/>
      <c r="B13" s="28"/>
      <c r="C13" s="28" t="s">
        <v>9</v>
      </c>
      <c r="D13" s="28"/>
      <c r="E13" s="28"/>
      <c r="F13" s="28"/>
      <c r="G13" s="28"/>
      <c r="H13" s="28"/>
      <c r="I13" s="28"/>
      <c r="J13" s="28"/>
      <c r="K13" s="28"/>
    </row>
    <row r="14" s="26" customFormat="1" ht="14.3" customHeight="1" spans="1:11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="26" customFormat="1" ht="14.3" customHeight="1" spans="1:1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</row>
  </sheetData>
  <mergeCells count="7">
    <mergeCell ref="C3:D3"/>
    <mergeCell ref="C4:E4"/>
    <mergeCell ref="B6:K6"/>
    <mergeCell ref="E10:H10"/>
    <mergeCell ref="B12:C12"/>
    <mergeCell ref="E12:F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8" sqref="E18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7" t="s">
        <v>260</v>
      </c>
      <c r="B2" s="47"/>
      <c r="C2" s="47"/>
      <c r="D2" s="47"/>
      <c r="E2" s="47"/>
      <c r="F2" s="47"/>
      <c r="G2" s="47"/>
      <c r="H2" s="47"/>
    </row>
    <row r="3" ht="22.75" customHeight="1" spans="1:8">
      <c r="A3" s="10"/>
      <c r="B3" s="10"/>
      <c r="C3" s="10"/>
      <c r="D3" s="10"/>
      <c r="E3" s="10"/>
      <c r="F3" s="10"/>
      <c r="G3" s="10"/>
      <c r="H3" s="48" t="s">
        <v>33</v>
      </c>
    </row>
    <row r="4" ht="22.75" customHeight="1" spans="1:8">
      <c r="A4" s="14" t="s">
        <v>167</v>
      </c>
      <c r="B4" s="14" t="s">
        <v>261</v>
      </c>
      <c r="C4" s="14"/>
      <c r="D4" s="14"/>
      <c r="E4" s="14"/>
      <c r="F4" s="14"/>
      <c r="G4" s="14" t="s">
        <v>262</v>
      </c>
      <c r="H4" s="14" t="s">
        <v>263</v>
      </c>
    </row>
    <row r="5" ht="22.75" customHeight="1" spans="1:8">
      <c r="A5" s="14"/>
      <c r="B5" s="14" t="s">
        <v>114</v>
      </c>
      <c r="C5" s="14" t="s">
        <v>264</v>
      </c>
      <c r="D5" s="14" t="s">
        <v>265</v>
      </c>
      <c r="E5" s="14" t="s">
        <v>266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267</v>
      </c>
      <c r="F6" s="14" t="s">
        <v>268</v>
      </c>
      <c r="G6" s="14"/>
      <c r="H6" s="14"/>
    </row>
    <row r="7" ht="22.75" customHeight="1" spans="1:8">
      <c r="A7" s="49" t="s">
        <v>114</v>
      </c>
      <c r="B7" s="50"/>
      <c r="C7" s="50"/>
      <c r="D7" s="50"/>
      <c r="E7" s="50"/>
      <c r="F7" s="50"/>
      <c r="G7" s="50"/>
      <c r="H7" s="50"/>
    </row>
    <row r="8" ht="22.75" customHeight="1" spans="1:8">
      <c r="A8" s="49" t="s">
        <v>2</v>
      </c>
      <c r="B8" s="50">
        <v>80000</v>
      </c>
      <c r="C8" s="50"/>
      <c r="D8" s="50">
        <v>40000</v>
      </c>
      <c r="E8" s="50"/>
      <c r="F8" s="50">
        <v>40000</v>
      </c>
      <c r="G8" s="50"/>
      <c r="H8" s="50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view="pageBreakPreview" zoomScaleNormal="100" workbookViewId="0">
      <selection activeCell="J11" sqref="J11"/>
    </sheetView>
  </sheetViews>
  <sheetFormatPr defaultColWidth="10" defaultRowHeight="15"/>
  <cols>
    <col min="1" max="1" width="9.76666666666667" style="26" customWidth="1"/>
    <col min="2" max="2" width="12" style="27" customWidth="1"/>
    <col min="3" max="3" width="29.6333333333333" style="27" customWidth="1"/>
    <col min="4" max="4" width="9.76666666666667" style="26" customWidth="1"/>
    <col min="5" max="5" width="12" style="26" customWidth="1"/>
    <col min="6" max="6" width="12.5" style="26" customWidth="1"/>
    <col min="7" max="10" width="9.76666666666667" style="26" customWidth="1"/>
    <col min="11" max="16384" width="10" style="26"/>
  </cols>
  <sheetData>
    <row r="1" ht="14.3" customHeight="1" spans="1:10">
      <c r="A1" s="28"/>
      <c r="B1" s="29"/>
      <c r="C1" s="30"/>
      <c r="D1" s="28"/>
      <c r="E1" s="28"/>
      <c r="F1" s="28"/>
      <c r="G1" s="28"/>
      <c r="H1" s="28"/>
      <c r="I1" s="28"/>
      <c r="J1" s="28"/>
    </row>
    <row r="2" ht="39.85" customHeight="1" spans="1:10">
      <c r="A2" s="31" t="s">
        <v>269</v>
      </c>
      <c r="B2" s="32"/>
      <c r="C2" s="32"/>
      <c r="D2" s="31"/>
      <c r="E2" s="31"/>
      <c r="F2" s="31"/>
      <c r="G2" s="28"/>
      <c r="H2" s="28"/>
      <c r="I2" s="28"/>
      <c r="J2" s="28"/>
    </row>
    <row r="3" ht="22.75" customHeight="1" spans="1:10">
      <c r="A3" s="33"/>
      <c r="D3" s="33"/>
      <c r="E3" s="33"/>
      <c r="F3" s="33" t="s">
        <v>33</v>
      </c>
      <c r="G3" s="28"/>
      <c r="H3" s="28"/>
      <c r="I3" s="28"/>
      <c r="J3" s="28"/>
    </row>
    <row r="4" ht="22" customHeight="1" spans="1:10">
      <c r="A4" s="34" t="s">
        <v>270</v>
      </c>
      <c r="B4" s="35" t="s">
        <v>271</v>
      </c>
      <c r="C4" s="36" t="s">
        <v>272</v>
      </c>
      <c r="D4" s="34" t="s">
        <v>114</v>
      </c>
      <c r="E4" s="34" t="s">
        <v>111</v>
      </c>
      <c r="F4" s="34" t="s">
        <v>112</v>
      </c>
      <c r="G4" s="28"/>
      <c r="H4" s="28"/>
      <c r="I4" s="28"/>
      <c r="J4" s="28"/>
    </row>
    <row r="5" ht="24" customHeight="1" spans="1:10">
      <c r="A5" s="34"/>
      <c r="B5" s="37"/>
      <c r="C5" s="38" t="s">
        <v>114</v>
      </c>
      <c r="D5" s="39">
        <f>E5</f>
        <v>1220218.65</v>
      </c>
      <c r="E5" s="39">
        <f>E6</f>
        <v>1220218.65</v>
      </c>
      <c r="F5" s="39"/>
      <c r="G5" s="33"/>
      <c r="H5" s="33"/>
      <c r="I5" s="33"/>
      <c r="J5" s="33"/>
    </row>
    <row r="6" ht="24" customHeight="1" spans="1:6">
      <c r="A6" s="40">
        <v>1</v>
      </c>
      <c r="B6" s="41" t="s">
        <v>226</v>
      </c>
      <c r="C6" s="42" t="s">
        <v>227</v>
      </c>
      <c r="D6" s="39">
        <f>E6</f>
        <v>1220218.65</v>
      </c>
      <c r="E6" s="39">
        <f>E7+E8+E9+E10+E11+E12+E13+E14+E15+E16+E17+E18+E19+E20</f>
        <v>1220218.65</v>
      </c>
      <c r="F6" s="43"/>
    </row>
    <row r="7" ht="24" customHeight="1" spans="1:6">
      <c r="A7" s="40">
        <v>2</v>
      </c>
      <c r="B7" s="44" t="s">
        <v>228</v>
      </c>
      <c r="C7" s="45" t="s">
        <v>229</v>
      </c>
      <c r="D7" s="39">
        <f t="shared" ref="D7:D20" si="0">E7</f>
        <v>340000</v>
      </c>
      <c r="E7" s="39">
        <v>340000</v>
      </c>
      <c r="F7" s="43"/>
    </row>
    <row r="8" ht="24" customHeight="1" spans="1:6">
      <c r="A8" s="40">
        <v>3</v>
      </c>
      <c r="B8" s="44" t="s">
        <v>230</v>
      </c>
      <c r="C8" s="45" t="s">
        <v>231</v>
      </c>
      <c r="D8" s="39">
        <f t="shared" si="0"/>
        <v>10000</v>
      </c>
      <c r="E8" s="39">
        <v>10000</v>
      </c>
      <c r="F8" s="43"/>
    </row>
    <row r="9" ht="24" customHeight="1" spans="1:6">
      <c r="A9" s="40">
        <v>4</v>
      </c>
      <c r="B9" s="44" t="s">
        <v>232</v>
      </c>
      <c r="C9" s="45" t="s">
        <v>233</v>
      </c>
      <c r="D9" s="39">
        <f t="shared" si="0"/>
        <v>25000</v>
      </c>
      <c r="E9" s="39">
        <v>25000</v>
      </c>
      <c r="F9" s="43"/>
    </row>
    <row r="10" ht="24" customHeight="1" spans="1:6">
      <c r="A10" s="40">
        <v>5</v>
      </c>
      <c r="B10" s="44" t="s">
        <v>234</v>
      </c>
      <c r="C10" s="45" t="s">
        <v>235</v>
      </c>
      <c r="D10" s="39">
        <f t="shared" si="0"/>
        <v>86000</v>
      </c>
      <c r="E10" s="39">
        <v>86000</v>
      </c>
      <c r="F10" s="43"/>
    </row>
    <row r="11" ht="24" customHeight="1" spans="1:6">
      <c r="A11" s="40">
        <v>6</v>
      </c>
      <c r="B11" s="44" t="s">
        <v>236</v>
      </c>
      <c r="C11" s="45" t="s">
        <v>237</v>
      </c>
      <c r="D11" s="39">
        <f t="shared" si="0"/>
        <v>60000</v>
      </c>
      <c r="E11" s="39">
        <v>60000</v>
      </c>
      <c r="F11" s="43"/>
    </row>
    <row r="12" ht="24" customHeight="1" spans="1:6">
      <c r="A12" s="40">
        <v>7</v>
      </c>
      <c r="B12" s="44" t="s">
        <v>238</v>
      </c>
      <c r="C12" s="45" t="s">
        <v>239</v>
      </c>
      <c r="D12" s="39">
        <f t="shared" si="0"/>
        <v>180000</v>
      </c>
      <c r="E12" s="39">
        <v>180000</v>
      </c>
      <c r="F12" s="43"/>
    </row>
    <row r="13" ht="24" customHeight="1" spans="1:6">
      <c r="A13" s="40">
        <v>8</v>
      </c>
      <c r="B13" s="44" t="s">
        <v>240</v>
      </c>
      <c r="C13" s="45" t="s">
        <v>241</v>
      </c>
      <c r="D13" s="39">
        <f t="shared" si="0"/>
        <v>80000</v>
      </c>
      <c r="E13" s="39">
        <v>80000</v>
      </c>
      <c r="F13" s="43"/>
    </row>
    <row r="14" ht="24" customHeight="1" spans="1:6">
      <c r="A14" s="40">
        <v>9</v>
      </c>
      <c r="B14" s="44" t="s">
        <v>242</v>
      </c>
      <c r="C14" s="45" t="s">
        <v>243</v>
      </c>
      <c r="D14" s="39">
        <f t="shared" si="0"/>
        <v>80000</v>
      </c>
      <c r="E14" s="39">
        <v>80000</v>
      </c>
      <c r="F14" s="43"/>
    </row>
    <row r="15" ht="24" customHeight="1" spans="1:6">
      <c r="A15" s="40">
        <v>10</v>
      </c>
      <c r="B15" s="44" t="s">
        <v>244</v>
      </c>
      <c r="C15" s="45" t="s">
        <v>245</v>
      </c>
      <c r="D15" s="39">
        <f t="shared" si="0"/>
        <v>40000</v>
      </c>
      <c r="E15" s="39">
        <v>40000</v>
      </c>
      <c r="F15" s="43"/>
    </row>
    <row r="16" ht="24" customHeight="1" spans="1:6">
      <c r="A16" s="40">
        <v>11</v>
      </c>
      <c r="B16" s="44" t="s">
        <v>246</v>
      </c>
      <c r="C16" s="45" t="s">
        <v>247</v>
      </c>
      <c r="D16" s="39">
        <f t="shared" si="0"/>
        <v>70000</v>
      </c>
      <c r="E16" s="39">
        <v>70000</v>
      </c>
      <c r="F16" s="43"/>
    </row>
    <row r="17" ht="24" customHeight="1" spans="1:6">
      <c r="A17" s="40">
        <v>12</v>
      </c>
      <c r="B17" s="44" t="s">
        <v>248</v>
      </c>
      <c r="C17" s="45" t="s">
        <v>249</v>
      </c>
      <c r="D17" s="39">
        <f t="shared" si="0"/>
        <v>51305.94</v>
      </c>
      <c r="E17" s="39">
        <v>51305.94</v>
      </c>
      <c r="F17" s="43"/>
    </row>
    <row r="18" ht="24" customHeight="1" spans="1:6">
      <c r="A18" s="40">
        <v>13</v>
      </c>
      <c r="B18" s="44" t="s">
        <v>250</v>
      </c>
      <c r="C18" s="45" t="s">
        <v>251</v>
      </c>
      <c r="D18" s="39">
        <f t="shared" si="0"/>
        <v>32512.71</v>
      </c>
      <c r="E18" s="39">
        <v>32512.71</v>
      </c>
      <c r="F18" s="43"/>
    </row>
    <row r="19" ht="24" customHeight="1" spans="1:6">
      <c r="A19" s="40">
        <v>14</v>
      </c>
      <c r="B19" s="44" t="s">
        <v>252</v>
      </c>
      <c r="C19" s="45" t="s">
        <v>253</v>
      </c>
      <c r="D19" s="39">
        <f t="shared" si="0"/>
        <v>40000</v>
      </c>
      <c r="E19" s="39">
        <v>40000</v>
      </c>
      <c r="F19" s="43"/>
    </row>
    <row r="20" ht="24" customHeight="1" spans="1:6">
      <c r="A20" s="40">
        <v>15</v>
      </c>
      <c r="B20" s="44" t="s">
        <v>254</v>
      </c>
      <c r="C20" s="45" t="s">
        <v>255</v>
      </c>
      <c r="D20" s="39">
        <f t="shared" si="0"/>
        <v>125400</v>
      </c>
      <c r="E20" s="39">
        <v>125400</v>
      </c>
      <c r="F20" s="43"/>
    </row>
    <row r="25" ht="13.5" spans="2:3">
      <c r="B25" s="46"/>
      <c r="C25" s="46"/>
    </row>
    <row r="26" ht="13.5" spans="2:3">
      <c r="B26" s="46"/>
      <c r="C26" s="46"/>
    </row>
    <row r="27" ht="13.5" spans="2:3">
      <c r="B27" s="46"/>
      <c r="C27" s="46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6" sqref="C16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273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274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275</v>
      </c>
      <c r="B5" s="22" t="s">
        <v>276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277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167</v>
      </c>
      <c r="B4" s="14" t="s">
        <v>114</v>
      </c>
      <c r="C4" s="14" t="s">
        <v>278</v>
      </c>
      <c r="D4" s="14" t="s">
        <v>279</v>
      </c>
      <c r="E4" s="14" t="s">
        <v>280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E28" sqref="E28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281</v>
      </c>
      <c r="B1" s="1"/>
    </row>
    <row r="2" spans="1:1">
      <c r="A2" s="2" t="s">
        <v>282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283</v>
      </c>
      <c r="B5" s="4">
        <v>1</v>
      </c>
    </row>
    <row r="6" spans="1:2">
      <c r="A6" s="6" t="s">
        <v>284</v>
      </c>
      <c r="B6" s="7"/>
    </row>
    <row r="7" spans="1:2">
      <c r="A7" s="8" t="s">
        <v>285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286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15" sqref="G15"/>
    </sheetView>
  </sheetViews>
  <sheetFormatPr defaultColWidth="10" defaultRowHeight="13.5" outlineLevelCol="2"/>
  <cols>
    <col min="1" max="1" width="5.01666666666667" style="26" customWidth="1"/>
    <col min="2" max="2" width="50.625" style="26" customWidth="1"/>
    <col min="3" max="3" width="29.125" style="26" customWidth="1"/>
    <col min="4" max="16384" width="10" style="26"/>
  </cols>
  <sheetData>
    <row r="1" ht="35.4" customHeight="1" spans="1:2">
      <c r="A1" s="28"/>
      <c r="B1" s="28"/>
    </row>
    <row r="2" ht="39.15" customHeight="1" spans="1:3">
      <c r="A2" s="28"/>
      <c r="B2" s="115" t="s">
        <v>10</v>
      </c>
      <c r="C2" s="115"/>
    </row>
    <row r="3" ht="29.35" customHeight="1" spans="1:3">
      <c r="A3" s="116"/>
      <c r="B3" s="117" t="s">
        <v>11</v>
      </c>
      <c r="C3" s="117" t="s">
        <v>12</v>
      </c>
    </row>
    <row r="4" ht="28.45" customHeight="1" spans="1:3">
      <c r="A4" s="118"/>
      <c r="B4" s="119" t="s">
        <v>13</v>
      </c>
      <c r="C4" s="68" t="s">
        <v>14</v>
      </c>
    </row>
    <row r="5" ht="28.45" customHeight="1" spans="1:3">
      <c r="A5" s="118"/>
      <c r="B5" s="119" t="s">
        <v>15</v>
      </c>
      <c r="C5" s="68" t="s">
        <v>16</v>
      </c>
    </row>
    <row r="6" ht="28.45" customHeight="1" spans="1:3">
      <c r="A6" s="118"/>
      <c r="B6" s="119" t="s">
        <v>17</v>
      </c>
      <c r="C6" s="68" t="s">
        <v>18</v>
      </c>
    </row>
    <row r="7" ht="28.45" customHeight="1" spans="1:3">
      <c r="A7" s="118"/>
      <c r="B7" s="119" t="s">
        <v>19</v>
      </c>
      <c r="C7" s="68"/>
    </row>
    <row r="8" ht="28.45" customHeight="1" spans="1:3">
      <c r="A8" s="118"/>
      <c r="B8" s="119" t="s">
        <v>20</v>
      </c>
      <c r="C8" s="68" t="s">
        <v>21</v>
      </c>
    </row>
    <row r="9" ht="28.45" customHeight="1" spans="1:3">
      <c r="A9" s="118"/>
      <c r="B9" s="119" t="s">
        <v>22</v>
      </c>
      <c r="C9" s="68" t="s">
        <v>23</v>
      </c>
    </row>
    <row r="10" ht="28.45" customHeight="1" spans="1:3">
      <c r="A10" s="118"/>
      <c r="B10" s="119" t="s">
        <v>24</v>
      </c>
      <c r="C10" s="68" t="s">
        <v>25</v>
      </c>
    </row>
    <row r="11" ht="28.45" customHeight="1" spans="1:3">
      <c r="A11" s="118"/>
      <c r="B11" s="119" t="s">
        <v>26</v>
      </c>
      <c r="C11" s="68" t="s">
        <v>27</v>
      </c>
    </row>
    <row r="12" ht="28.45" customHeight="1" spans="1:3">
      <c r="A12" s="118"/>
      <c r="B12" s="119" t="s">
        <v>28</v>
      </c>
      <c r="C12" s="68"/>
    </row>
    <row r="13" ht="28.45" customHeight="1" spans="1:3">
      <c r="A13" s="28"/>
      <c r="B13" s="119" t="s">
        <v>29</v>
      </c>
      <c r="C13" s="68"/>
    </row>
    <row r="14" ht="28.45" customHeight="1" spans="1:3">
      <c r="A14" s="28"/>
      <c r="B14" s="119" t="s">
        <v>30</v>
      </c>
      <c r="C14" s="68" t="s">
        <v>14</v>
      </c>
    </row>
    <row r="15" ht="36" customHeight="1" spans="2:3">
      <c r="B15" s="119" t="s">
        <v>31</v>
      </c>
      <c r="C15" s="43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view="pageBreakPreview" zoomScaleNormal="100" topLeftCell="A28" workbookViewId="0">
      <selection activeCell="F20" sqref="F20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107"/>
      <c r="B3" s="107"/>
      <c r="C3" s="107"/>
      <c r="D3" s="108" t="s">
        <v>33</v>
      </c>
    </row>
    <row r="4" ht="22.75" customHeight="1" spans="1:4">
      <c r="A4" s="73" t="s">
        <v>34</v>
      </c>
      <c r="B4" s="73"/>
      <c r="C4" s="73" t="s">
        <v>35</v>
      </c>
      <c r="D4" s="73"/>
    </row>
    <row r="5" ht="22.75" customHeight="1" spans="1:4">
      <c r="A5" s="73" t="s">
        <v>36</v>
      </c>
      <c r="B5" s="73" t="s">
        <v>37</v>
      </c>
      <c r="C5" s="73" t="s">
        <v>36</v>
      </c>
      <c r="D5" s="73" t="s">
        <v>37</v>
      </c>
    </row>
    <row r="6" ht="22.75" customHeight="1" spans="1:4">
      <c r="A6" s="109" t="s">
        <v>38</v>
      </c>
      <c r="B6" s="81">
        <v>9908871.81</v>
      </c>
      <c r="C6" s="109" t="s">
        <v>39</v>
      </c>
      <c r="D6" s="110">
        <v>8256809</v>
      </c>
    </row>
    <row r="7" ht="22.75" customHeight="1" spans="1:4">
      <c r="A7" s="109" t="s">
        <v>40</v>
      </c>
      <c r="B7" s="81"/>
      <c r="C7" s="109" t="s">
        <v>41</v>
      </c>
      <c r="D7" s="110"/>
    </row>
    <row r="8" ht="22.75" customHeight="1" spans="1:4">
      <c r="A8" s="109" t="s">
        <v>42</v>
      </c>
      <c r="B8" s="81"/>
      <c r="C8" s="109" t="s">
        <v>43</v>
      </c>
      <c r="D8" s="110"/>
    </row>
    <row r="9" ht="22.75" customHeight="1" spans="1:4">
      <c r="A9" s="109" t="s">
        <v>44</v>
      </c>
      <c r="B9" s="81"/>
      <c r="C9" s="109" t="s">
        <v>45</v>
      </c>
      <c r="D9" s="110"/>
    </row>
    <row r="10" ht="22.75" customHeight="1" spans="1:4">
      <c r="A10" s="109" t="s">
        <v>46</v>
      </c>
      <c r="B10" s="81"/>
      <c r="C10" s="109" t="s">
        <v>47</v>
      </c>
      <c r="D10" s="110"/>
    </row>
    <row r="11" ht="22.75" customHeight="1" spans="1:4">
      <c r="A11" s="109" t="s">
        <v>48</v>
      </c>
      <c r="B11" s="81"/>
      <c r="C11" s="109" t="s">
        <v>49</v>
      </c>
      <c r="D11" s="110"/>
    </row>
    <row r="12" ht="22.75" customHeight="1" spans="1:4">
      <c r="A12" s="109" t="s">
        <v>50</v>
      </c>
      <c r="B12" s="81"/>
      <c r="C12" s="109" t="s">
        <v>51</v>
      </c>
      <c r="D12" s="110"/>
    </row>
    <row r="13" ht="22.75" customHeight="1" spans="1:4">
      <c r="A13" s="109" t="s">
        <v>52</v>
      </c>
      <c r="B13" s="81"/>
      <c r="C13" s="109" t="s">
        <v>53</v>
      </c>
      <c r="D13" s="110">
        <v>1176820.88</v>
      </c>
    </row>
    <row r="14" ht="22.75" customHeight="1" spans="1:4">
      <c r="A14" s="109" t="s">
        <v>54</v>
      </c>
      <c r="B14" s="81"/>
      <c r="C14" s="109" t="s">
        <v>55</v>
      </c>
      <c r="D14" s="110"/>
    </row>
    <row r="15" ht="22.75" customHeight="1" spans="1:4">
      <c r="A15" s="109"/>
      <c r="B15" s="111"/>
      <c r="C15" s="109" t="s">
        <v>56</v>
      </c>
      <c r="D15" s="110">
        <v>475242</v>
      </c>
    </row>
    <row r="16" ht="22.75" customHeight="1" spans="1:4">
      <c r="A16" s="109"/>
      <c r="B16" s="111"/>
      <c r="C16" s="109" t="s">
        <v>57</v>
      </c>
      <c r="D16" s="110"/>
    </row>
    <row r="17" ht="22.75" customHeight="1" spans="1:4">
      <c r="A17" s="109"/>
      <c r="B17" s="111"/>
      <c r="C17" s="109" t="s">
        <v>58</v>
      </c>
      <c r="D17" s="112"/>
    </row>
    <row r="18" ht="22.75" customHeight="1" spans="1:4">
      <c r="A18" s="109"/>
      <c r="B18" s="111"/>
      <c r="C18" s="109" t="s">
        <v>59</v>
      </c>
      <c r="D18" s="112"/>
    </row>
    <row r="19" ht="22.75" customHeight="1" spans="1:4">
      <c r="A19" s="109"/>
      <c r="B19" s="111"/>
      <c r="C19" s="109" t="s">
        <v>60</v>
      </c>
      <c r="D19" s="112"/>
    </row>
    <row r="20" ht="22.75" customHeight="1" spans="1:4">
      <c r="A20" s="113"/>
      <c r="B20" s="114"/>
      <c r="C20" s="109" t="s">
        <v>61</v>
      </c>
      <c r="D20" s="112"/>
    </row>
    <row r="21" ht="22.75" customHeight="1" spans="1:4">
      <c r="A21" s="113"/>
      <c r="B21" s="114"/>
      <c r="C21" s="109" t="s">
        <v>62</v>
      </c>
      <c r="D21" s="112"/>
    </row>
    <row r="22" ht="22.75" customHeight="1" spans="1:4">
      <c r="A22" s="113"/>
      <c r="B22" s="114"/>
      <c r="C22" s="109" t="s">
        <v>63</v>
      </c>
      <c r="D22" s="112"/>
    </row>
    <row r="23" ht="22.75" customHeight="1" spans="1:4">
      <c r="A23" s="113"/>
      <c r="B23" s="114"/>
      <c r="C23" s="109" t="s">
        <v>64</v>
      </c>
      <c r="D23" s="112"/>
    </row>
    <row r="24" ht="22.75" customHeight="1" spans="1:4">
      <c r="A24" s="113"/>
      <c r="B24" s="114"/>
      <c r="C24" s="109" t="s">
        <v>65</v>
      </c>
      <c r="D24" s="112"/>
    </row>
    <row r="25" ht="22.75" customHeight="1" spans="1:4">
      <c r="A25" s="109"/>
      <c r="B25" s="111"/>
      <c r="C25" s="109" t="s">
        <v>66</v>
      </c>
      <c r="D25" s="81"/>
    </row>
    <row r="26" ht="22.75" customHeight="1" spans="1:4">
      <c r="A26" s="109"/>
      <c r="B26" s="111"/>
      <c r="C26" s="109" t="s">
        <v>67</v>
      </c>
      <c r="D26" s="112"/>
    </row>
    <row r="27" ht="22.75" customHeight="1" spans="1:4">
      <c r="A27" s="109"/>
      <c r="B27" s="111"/>
      <c r="C27" s="109" t="s">
        <v>68</v>
      </c>
      <c r="D27" s="112"/>
    </row>
    <row r="28" ht="22.75" customHeight="1" spans="1:4">
      <c r="A28" s="113"/>
      <c r="B28" s="114"/>
      <c r="C28" s="109" t="s">
        <v>69</v>
      </c>
      <c r="D28" s="112"/>
    </row>
    <row r="29" ht="22.75" customHeight="1" spans="1:4">
      <c r="A29" s="113"/>
      <c r="B29" s="114"/>
      <c r="C29" s="109" t="s">
        <v>70</v>
      </c>
      <c r="D29" s="112"/>
    </row>
    <row r="30" ht="22.75" customHeight="1" spans="1:4">
      <c r="A30" s="113"/>
      <c r="B30" s="114"/>
      <c r="C30" s="109" t="s">
        <v>71</v>
      </c>
      <c r="D30" s="112"/>
    </row>
    <row r="31" ht="22.75" customHeight="1" spans="1:4">
      <c r="A31" s="113"/>
      <c r="B31" s="114"/>
      <c r="C31" s="109" t="s">
        <v>72</v>
      </c>
      <c r="D31" s="112"/>
    </row>
    <row r="32" ht="22.75" customHeight="1" spans="1:4">
      <c r="A32" s="113"/>
      <c r="B32" s="114"/>
      <c r="C32" s="109" t="s">
        <v>73</v>
      </c>
      <c r="D32" s="112"/>
    </row>
    <row r="33" ht="22.75" customHeight="1" spans="1:4">
      <c r="A33" s="109"/>
      <c r="B33" s="109"/>
      <c r="C33" s="109" t="s">
        <v>74</v>
      </c>
      <c r="D33" s="112"/>
    </row>
    <row r="34" ht="22.75" customHeight="1" spans="1:4">
      <c r="A34" s="109"/>
      <c r="B34" s="109"/>
      <c r="C34" s="109" t="s">
        <v>75</v>
      </c>
      <c r="D34" s="112"/>
    </row>
    <row r="35" ht="22.75" customHeight="1" spans="1:4">
      <c r="A35" s="109"/>
      <c r="B35" s="109"/>
      <c r="C35" s="109" t="s">
        <v>76</v>
      </c>
      <c r="D35" s="112"/>
    </row>
    <row r="36" ht="22.75" customHeight="1" spans="1:4">
      <c r="A36" s="109"/>
      <c r="B36" s="109"/>
      <c r="C36" s="109"/>
      <c r="D36" s="109"/>
    </row>
    <row r="37" ht="22.75" customHeight="1" spans="1:4">
      <c r="A37" s="109"/>
      <c r="B37" s="109"/>
      <c r="C37" s="109"/>
      <c r="D37" s="109"/>
    </row>
    <row r="38" ht="22.75" customHeight="1" spans="1:4">
      <c r="A38" s="109"/>
      <c r="B38" s="109"/>
      <c r="C38" s="109"/>
      <c r="D38" s="109"/>
    </row>
    <row r="39" ht="22.75" customHeight="1" spans="1:4">
      <c r="A39" s="113" t="s">
        <v>77</v>
      </c>
      <c r="B39" s="114">
        <f>SUM(B6:B14)</f>
        <v>9908871.81</v>
      </c>
      <c r="C39" s="113" t="s">
        <v>78</v>
      </c>
      <c r="D39" s="114">
        <f>SUM(D6:D38)</f>
        <v>9908871.88</v>
      </c>
    </row>
    <row r="40" ht="22.75" customHeight="1" spans="1:4">
      <c r="A40" s="113" t="s">
        <v>79</v>
      </c>
      <c r="B40" s="114"/>
      <c r="C40" s="113" t="s">
        <v>80</v>
      </c>
      <c r="D40" s="114"/>
    </row>
    <row r="41" ht="22.75" customHeight="1" spans="1:4">
      <c r="A41" s="113" t="s">
        <v>81</v>
      </c>
      <c r="B41" s="111"/>
      <c r="C41" s="109"/>
      <c r="D41" s="111"/>
    </row>
    <row r="42" ht="22.75" customHeight="1" spans="1:4">
      <c r="A42" s="113" t="s">
        <v>82</v>
      </c>
      <c r="B42" s="114">
        <f>B39+B40</f>
        <v>9908871.81</v>
      </c>
      <c r="C42" s="113" t="s">
        <v>83</v>
      </c>
      <c r="D42" s="114">
        <f>D39+D40</f>
        <v>9908871.88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"/>
  <sheetViews>
    <sheetView showZeros="0" view="pageBreakPreview" zoomScaleNormal="100" workbookViewId="0">
      <selection activeCell="C19" sqref="C19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24.75" customHeight="1" spans="1:1">
      <c r="A1" s="96"/>
    </row>
    <row r="2" ht="24.75" customHeight="1" spans="1:2">
      <c r="A2" s="20" t="s">
        <v>84</v>
      </c>
      <c r="B2" s="20"/>
    </row>
    <row r="3" ht="24.75" customHeight="1" spans="1:2">
      <c r="A3" s="97"/>
      <c r="B3" s="21" t="s">
        <v>33</v>
      </c>
    </row>
    <row r="4" ht="24" customHeight="1" spans="1:2">
      <c r="A4" s="98" t="s">
        <v>36</v>
      </c>
      <c r="B4" s="98" t="s">
        <v>37</v>
      </c>
    </row>
    <row r="5" s="17" customFormat="1" ht="25" customHeight="1" spans="1:3">
      <c r="A5" s="99" t="s">
        <v>85</v>
      </c>
      <c r="B5" s="100">
        <f>B6+B7</f>
        <v>99808871.81</v>
      </c>
      <c r="C5" s="18"/>
    </row>
    <row r="6" s="17" customFormat="1" ht="25" customHeight="1" spans="1:3">
      <c r="A6" s="101" t="s">
        <v>86</v>
      </c>
      <c r="B6" s="102">
        <v>99808871.81</v>
      </c>
      <c r="C6" s="18"/>
    </row>
    <row r="7" s="17" customFormat="1" ht="25" customHeight="1" spans="1:3">
      <c r="A7" s="101" t="s">
        <v>87</v>
      </c>
      <c r="B7" s="102"/>
      <c r="C7" s="18"/>
    </row>
    <row r="8" s="17" customFormat="1" ht="25" customHeight="1" spans="1:3">
      <c r="A8" s="99" t="s">
        <v>88</v>
      </c>
      <c r="B8" s="102">
        <f>B9+B10</f>
        <v>0</v>
      </c>
      <c r="C8" s="18"/>
    </row>
    <row r="9" s="17" customFormat="1" ht="25" customHeight="1" spans="1:3">
      <c r="A9" s="101" t="s">
        <v>86</v>
      </c>
      <c r="B9" s="102"/>
      <c r="C9" s="18"/>
    </row>
    <row r="10" s="17" customFormat="1" ht="25" customHeight="1" spans="1:3">
      <c r="A10" s="101" t="s">
        <v>87</v>
      </c>
      <c r="B10" s="102"/>
      <c r="C10" s="18"/>
    </row>
    <row r="11" s="17" customFormat="1" ht="25" customHeight="1" spans="1:3">
      <c r="A11" s="99" t="s">
        <v>89</v>
      </c>
      <c r="B11" s="102"/>
      <c r="C11" s="18"/>
    </row>
    <row r="12" s="17" customFormat="1" ht="25" customHeight="1" spans="1:3">
      <c r="A12" s="101" t="s">
        <v>86</v>
      </c>
      <c r="B12" s="102"/>
      <c r="C12" s="18"/>
    </row>
    <row r="13" s="17" customFormat="1" ht="25" customHeight="1" spans="1:3">
      <c r="A13" s="101" t="s">
        <v>87</v>
      </c>
      <c r="B13" s="102"/>
      <c r="C13" s="18"/>
    </row>
    <row r="14" s="17" customFormat="1" ht="25" customHeight="1" spans="1:3">
      <c r="A14" s="103" t="s">
        <v>90</v>
      </c>
      <c r="B14" s="102">
        <f>SUM(B15:B17)</f>
        <v>0</v>
      </c>
      <c r="C14" s="18"/>
    </row>
    <row r="15" s="17" customFormat="1" ht="25" customHeight="1" spans="1:3">
      <c r="A15" s="101" t="s">
        <v>91</v>
      </c>
      <c r="B15" s="102"/>
      <c r="C15" s="18"/>
    </row>
    <row r="16" s="17" customFormat="1" ht="25" customHeight="1" spans="1:3">
      <c r="A16" s="101" t="s">
        <v>92</v>
      </c>
      <c r="B16" s="102"/>
      <c r="C16" s="18"/>
    </row>
    <row r="17" s="17" customFormat="1" ht="25" customHeight="1" spans="1:3">
      <c r="A17" s="101" t="s">
        <v>93</v>
      </c>
      <c r="B17" s="102"/>
      <c r="C17" s="18"/>
    </row>
    <row r="18" s="17" customFormat="1" ht="25" customHeight="1" spans="1:3">
      <c r="A18" s="103" t="s">
        <v>94</v>
      </c>
      <c r="B18" s="102"/>
      <c r="C18" s="18"/>
    </row>
    <row r="19" s="17" customFormat="1" ht="25" customHeight="1" spans="1:3">
      <c r="A19" s="103" t="s">
        <v>95</v>
      </c>
      <c r="B19" s="102"/>
      <c r="C19" s="18"/>
    </row>
    <row r="20" s="17" customFormat="1" ht="25" customHeight="1" spans="1:3">
      <c r="A20" s="103" t="s">
        <v>96</v>
      </c>
      <c r="B20" s="102"/>
      <c r="C20" s="18"/>
    </row>
    <row r="21" s="17" customFormat="1" ht="25" customHeight="1" spans="1:3">
      <c r="A21" s="103" t="s">
        <v>97</v>
      </c>
      <c r="B21" s="102"/>
      <c r="C21" s="18"/>
    </row>
    <row r="22" s="17" customFormat="1" ht="25" customHeight="1" spans="1:3">
      <c r="A22" s="103" t="s">
        <v>98</v>
      </c>
      <c r="B22" s="100">
        <f>B23+B26+B29+B30</f>
        <v>0</v>
      </c>
      <c r="C22" s="18"/>
    </row>
    <row r="23" s="17" customFormat="1" ht="25" customHeight="1" spans="1:3">
      <c r="A23" s="101" t="s">
        <v>99</v>
      </c>
      <c r="B23" s="100">
        <f>B24+B25</f>
        <v>0</v>
      </c>
      <c r="C23" s="18"/>
    </row>
    <row r="24" s="17" customFormat="1" ht="25" customHeight="1" spans="1:3">
      <c r="A24" s="101" t="s">
        <v>100</v>
      </c>
      <c r="B24" s="100"/>
      <c r="C24" s="18"/>
    </row>
    <row r="25" s="17" customFormat="1" ht="25" customHeight="1" spans="1:3">
      <c r="A25" s="101" t="s">
        <v>101</v>
      </c>
      <c r="B25" s="100"/>
      <c r="C25" s="18"/>
    </row>
    <row r="26" s="17" customFormat="1" ht="25" customHeight="1" spans="1:3">
      <c r="A26" s="101" t="s">
        <v>102</v>
      </c>
      <c r="B26" s="100">
        <f>B27+B28</f>
        <v>0</v>
      </c>
      <c r="C26" s="18"/>
    </row>
    <row r="27" s="17" customFormat="1" ht="25" customHeight="1" spans="1:3">
      <c r="A27" s="101" t="s">
        <v>103</v>
      </c>
      <c r="B27" s="100"/>
      <c r="C27" s="18"/>
    </row>
    <row r="28" s="17" customFormat="1" ht="25" customHeight="1" spans="1:3">
      <c r="A28" s="101" t="s">
        <v>104</v>
      </c>
      <c r="B28" s="100"/>
      <c r="C28" s="18"/>
    </row>
    <row r="29" s="17" customFormat="1" ht="25" customHeight="1" spans="1:3">
      <c r="A29" s="101" t="s">
        <v>105</v>
      </c>
      <c r="B29" s="100"/>
      <c r="C29" s="18"/>
    </row>
    <row r="30" s="17" customFormat="1" ht="25" customHeight="1" spans="1:3">
      <c r="A30" s="101" t="s">
        <v>106</v>
      </c>
      <c r="B30" s="100"/>
      <c r="C30" s="18"/>
    </row>
    <row r="31" ht="25" customHeight="1" spans="1:2">
      <c r="A31" s="104"/>
      <c r="B31" s="100"/>
    </row>
    <row r="32" s="17" customFormat="1" ht="25" customHeight="1" spans="1:3">
      <c r="A32" s="105" t="s">
        <v>107</v>
      </c>
      <c r="B32" s="106">
        <f>B5+B8+B14+B18+B19+B20+B21+B22</f>
        <v>99808871.81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view="pageBreakPreview" zoomScaleNormal="100" workbookViewId="0">
      <selection activeCell="B5" sqref="B5:C17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0.75" customWidth="1"/>
    <col min="5" max="5" width="10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33</v>
      </c>
    </row>
    <row r="4" ht="22.75" customHeight="1" spans="1:5">
      <c r="A4" s="86" t="s">
        <v>109</v>
      </c>
      <c r="B4" s="86" t="s">
        <v>110</v>
      </c>
      <c r="C4" s="86" t="s">
        <v>111</v>
      </c>
      <c r="D4" s="86" t="s">
        <v>112</v>
      </c>
      <c r="E4" s="86" t="s">
        <v>113</v>
      </c>
    </row>
    <row r="5" ht="22.75" customHeight="1" spans="1:5">
      <c r="A5" s="87" t="s">
        <v>114</v>
      </c>
      <c r="B5" s="88">
        <f>C5</f>
        <v>9908871.88</v>
      </c>
      <c r="C5" s="88">
        <f>C6+C9+C15</f>
        <v>9908871.88</v>
      </c>
      <c r="D5" s="89"/>
      <c r="E5" s="89"/>
    </row>
    <row r="6" ht="24" customHeight="1" spans="1:5">
      <c r="A6" s="90" t="s">
        <v>115</v>
      </c>
      <c r="B6" s="88">
        <f t="shared" ref="B5:B15" si="0">C6</f>
        <v>8256809</v>
      </c>
      <c r="C6" s="88">
        <f>C7</f>
        <v>8256809</v>
      </c>
      <c r="D6" s="89"/>
      <c r="E6" s="89"/>
    </row>
    <row r="7" ht="24" customHeight="1" spans="1:5">
      <c r="A7" s="91" t="s">
        <v>116</v>
      </c>
      <c r="B7" s="92">
        <f t="shared" si="0"/>
        <v>8256809</v>
      </c>
      <c r="C7" s="93">
        <f>C8</f>
        <v>8256809</v>
      </c>
      <c r="D7" s="89"/>
      <c r="E7" s="89"/>
    </row>
    <row r="8" ht="24" customHeight="1" spans="1:5">
      <c r="A8" s="91" t="s">
        <v>117</v>
      </c>
      <c r="B8" s="92">
        <v>8256809</v>
      </c>
      <c r="C8" s="93">
        <v>8256809</v>
      </c>
      <c r="D8" s="94"/>
      <c r="E8" s="94"/>
    </row>
    <row r="9" ht="24" customHeight="1" spans="1:5">
      <c r="A9" s="90" t="s">
        <v>118</v>
      </c>
      <c r="B9" s="88">
        <f t="shared" si="0"/>
        <v>1176820.88</v>
      </c>
      <c r="C9" s="88">
        <f>C10+C13</f>
        <v>1176820.88</v>
      </c>
      <c r="D9" s="95"/>
      <c r="E9" s="95"/>
    </row>
    <row r="10" ht="24" customHeight="1" spans="1:5">
      <c r="A10" s="91" t="s">
        <v>119</v>
      </c>
      <c r="B10" s="92">
        <f t="shared" si="0"/>
        <v>1128266.88</v>
      </c>
      <c r="C10" s="92">
        <f>C11+C12</f>
        <v>1128266.88</v>
      </c>
      <c r="D10" s="95"/>
      <c r="E10" s="95"/>
    </row>
    <row r="11" ht="24" customHeight="1" spans="1:5">
      <c r="A11" s="91" t="s">
        <v>120</v>
      </c>
      <c r="B11" s="92">
        <f t="shared" si="0"/>
        <v>78860</v>
      </c>
      <c r="C11" s="93">
        <v>78860</v>
      </c>
      <c r="D11" s="95"/>
      <c r="E11" s="95"/>
    </row>
    <row r="12" ht="24" customHeight="1" spans="1:5">
      <c r="A12" s="91" t="s">
        <v>121</v>
      </c>
      <c r="B12" s="92">
        <f t="shared" si="0"/>
        <v>1049406.88</v>
      </c>
      <c r="C12" s="93">
        <v>1049406.88</v>
      </c>
      <c r="D12" s="95"/>
      <c r="E12" s="95"/>
    </row>
    <row r="13" ht="24" customHeight="1" spans="1:5">
      <c r="A13" s="91" t="s">
        <v>122</v>
      </c>
      <c r="B13" s="92" t="str">
        <f t="shared" si="0"/>
        <v>48554</v>
      </c>
      <c r="C13" s="93" t="str">
        <f>C14</f>
        <v>48554</v>
      </c>
      <c r="D13" s="95"/>
      <c r="E13" s="95"/>
    </row>
    <row r="14" ht="24" customHeight="1" spans="1:5">
      <c r="A14" s="91" t="s">
        <v>123</v>
      </c>
      <c r="B14" s="92" t="str">
        <f t="shared" si="0"/>
        <v>48554</v>
      </c>
      <c r="C14" s="93" t="s">
        <v>124</v>
      </c>
      <c r="D14" s="95"/>
      <c r="E14" s="95"/>
    </row>
    <row r="15" ht="24" customHeight="1" spans="1:5">
      <c r="A15" s="90" t="s">
        <v>125</v>
      </c>
      <c r="B15" s="88">
        <f t="shared" si="0"/>
        <v>475242</v>
      </c>
      <c r="C15" s="88">
        <f>C16</f>
        <v>475242</v>
      </c>
      <c r="D15" s="95"/>
      <c r="E15" s="95"/>
    </row>
    <row r="16" ht="24" customHeight="1" spans="1:5">
      <c r="A16" s="91" t="s">
        <v>126</v>
      </c>
      <c r="B16" s="92">
        <f>C17</f>
        <v>475242</v>
      </c>
      <c r="C16" s="93">
        <f>C17</f>
        <v>475242</v>
      </c>
      <c r="D16" s="95"/>
      <c r="E16" s="95"/>
    </row>
    <row r="17" ht="24" customHeight="1" spans="1:5">
      <c r="A17" s="91" t="s">
        <v>127</v>
      </c>
      <c r="B17" s="92">
        <f>C17</f>
        <v>475242</v>
      </c>
      <c r="C17" s="93">
        <v>475242</v>
      </c>
      <c r="D17" s="95"/>
      <c r="E17" s="95"/>
    </row>
  </sheetData>
  <mergeCells count="1">
    <mergeCell ref="A2:E2"/>
  </mergeCells>
  <pageMargins left="0.75" right="0.75" top="0.270000010728836" bottom="0.270000010728836" header="0" footer="0"/>
  <pageSetup paperSize="9" scale="9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view="pageBreakPreview" zoomScaleNormal="100" topLeftCell="A19" workbookViewId="0">
      <selection activeCell="F37" sqref="F3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0" customHeight="1" spans="1:7">
      <c r="A2" s="11" t="s">
        <v>128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79" t="s">
        <v>33</v>
      </c>
      <c r="D3" s="79"/>
      <c r="E3" s="12"/>
      <c r="F3" s="12"/>
      <c r="G3" s="12"/>
    </row>
    <row r="4" ht="22.75" customHeight="1" spans="1:7">
      <c r="A4" s="73" t="s">
        <v>34</v>
      </c>
      <c r="B4" s="73"/>
      <c r="C4" s="73" t="s">
        <v>35</v>
      </c>
      <c r="D4" s="73"/>
      <c r="E4" s="12"/>
      <c r="F4" s="12"/>
      <c r="G4" s="12"/>
    </row>
    <row r="5" ht="22.75" customHeight="1" spans="1:7">
      <c r="A5" s="73" t="s">
        <v>36</v>
      </c>
      <c r="B5" s="73" t="s">
        <v>37</v>
      </c>
      <c r="C5" s="73" t="s">
        <v>36</v>
      </c>
      <c r="D5" s="73" t="s">
        <v>114</v>
      </c>
      <c r="E5" s="12"/>
      <c r="F5" s="12"/>
      <c r="G5" s="12"/>
    </row>
    <row r="6" ht="22.75" customHeight="1" spans="1:7">
      <c r="A6" s="15" t="s">
        <v>129</v>
      </c>
      <c r="B6" s="80">
        <f>SUM(B7:B9)</f>
        <v>9908871.81</v>
      </c>
      <c r="C6" s="15" t="s">
        <v>130</v>
      </c>
      <c r="D6" s="80">
        <f>D7+D14+D16</f>
        <v>9908871.88</v>
      </c>
      <c r="E6" s="12"/>
      <c r="F6" s="12"/>
      <c r="G6" s="12"/>
    </row>
    <row r="7" ht="22.75" customHeight="1" spans="1:7">
      <c r="A7" s="15" t="s">
        <v>131</v>
      </c>
      <c r="B7" s="80">
        <v>9908871.81</v>
      </c>
      <c r="C7" s="15" t="s">
        <v>132</v>
      </c>
      <c r="D7" s="80">
        <v>8256809</v>
      </c>
      <c r="E7" s="12"/>
      <c r="F7" s="12"/>
      <c r="G7" s="12"/>
    </row>
    <row r="8" ht="22.75" customHeight="1" spans="1:7">
      <c r="A8" s="15" t="s">
        <v>133</v>
      </c>
      <c r="B8" s="81"/>
      <c r="C8" s="15" t="s">
        <v>134</v>
      </c>
      <c r="D8" s="80"/>
      <c r="E8" s="12"/>
      <c r="F8" s="12"/>
      <c r="G8" s="12"/>
    </row>
    <row r="9" ht="22.75" customHeight="1" spans="1:7">
      <c r="A9" s="15" t="s">
        <v>135</v>
      </c>
      <c r="B9" s="81"/>
      <c r="C9" s="15" t="s">
        <v>136</v>
      </c>
      <c r="D9" s="80"/>
      <c r="E9" s="12"/>
      <c r="F9" s="12"/>
      <c r="G9" s="12"/>
    </row>
    <row r="10" ht="22.75" customHeight="1" spans="1:7">
      <c r="A10" s="15"/>
      <c r="B10" s="82"/>
      <c r="C10" s="15" t="s">
        <v>137</v>
      </c>
      <c r="D10" s="80"/>
      <c r="E10" s="12"/>
      <c r="F10" s="12"/>
      <c r="G10" s="12"/>
    </row>
    <row r="11" ht="22.75" customHeight="1" spans="1:7">
      <c r="A11" s="15"/>
      <c r="B11" s="82"/>
      <c r="C11" s="15" t="s">
        <v>138</v>
      </c>
      <c r="D11" s="80"/>
      <c r="E11" s="12"/>
      <c r="F11" s="12"/>
      <c r="G11" s="12"/>
    </row>
    <row r="12" ht="22.75" customHeight="1" spans="1:7">
      <c r="A12" s="15"/>
      <c r="B12" s="82"/>
      <c r="C12" s="15" t="s">
        <v>139</v>
      </c>
      <c r="D12" s="80"/>
      <c r="E12" s="12"/>
      <c r="F12" s="12"/>
      <c r="G12" s="12"/>
    </row>
    <row r="13" ht="22.75" customHeight="1" spans="1:7">
      <c r="A13" s="49"/>
      <c r="B13" s="76"/>
      <c r="C13" s="15" t="s">
        <v>140</v>
      </c>
      <c r="D13" s="80"/>
      <c r="E13" s="12"/>
      <c r="F13" s="12"/>
      <c r="G13" s="12"/>
    </row>
    <row r="14" ht="22.75" customHeight="1" spans="1:7">
      <c r="A14" s="15"/>
      <c r="B14" s="82"/>
      <c r="C14" s="15" t="s">
        <v>141</v>
      </c>
      <c r="D14" s="80">
        <v>1176820.88</v>
      </c>
      <c r="E14" s="12"/>
      <c r="F14" s="12"/>
      <c r="G14" s="83"/>
    </row>
    <row r="15" ht="22.75" customHeight="1" spans="1:7">
      <c r="A15" s="15"/>
      <c r="B15" s="82"/>
      <c r="C15" s="15" t="s">
        <v>142</v>
      </c>
      <c r="D15" s="80"/>
      <c r="E15" s="12"/>
      <c r="F15" s="12"/>
      <c r="G15" s="12"/>
    </row>
    <row r="16" ht="22.75" customHeight="1" spans="1:7">
      <c r="A16" s="15"/>
      <c r="B16" s="82"/>
      <c r="C16" s="15" t="s">
        <v>143</v>
      </c>
      <c r="D16" s="80">
        <v>475242</v>
      </c>
      <c r="E16" s="12"/>
      <c r="F16" s="12"/>
      <c r="G16" s="12"/>
    </row>
    <row r="17" ht="22.75" customHeight="1" spans="1:7">
      <c r="A17" s="15"/>
      <c r="B17" s="82"/>
      <c r="C17" s="15" t="s">
        <v>144</v>
      </c>
      <c r="D17" s="80"/>
      <c r="E17" s="12"/>
      <c r="F17" s="12"/>
      <c r="G17" s="12"/>
    </row>
    <row r="18" ht="22.75" customHeight="1" spans="1:7">
      <c r="A18" s="15"/>
      <c r="B18" s="82"/>
      <c r="C18" s="15" t="s">
        <v>145</v>
      </c>
      <c r="D18" s="81"/>
      <c r="E18" s="12"/>
      <c r="F18" s="12"/>
      <c r="G18" s="12"/>
    </row>
    <row r="19" ht="22.75" customHeight="1" spans="1:7">
      <c r="A19" s="15"/>
      <c r="B19" s="15"/>
      <c r="C19" s="15" t="s">
        <v>146</v>
      </c>
      <c r="D19" s="81"/>
      <c r="E19" s="12"/>
      <c r="F19" s="12"/>
      <c r="G19" s="12"/>
    </row>
    <row r="20" ht="22.75" customHeight="1" spans="1:7">
      <c r="A20" s="15"/>
      <c r="B20" s="15"/>
      <c r="C20" s="15" t="s">
        <v>147</v>
      </c>
      <c r="D20" s="81"/>
      <c r="E20" s="12"/>
      <c r="F20" s="12"/>
      <c r="G20" s="12"/>
    </row>
    <row r="21" ht="22.75" customHeight="1" spans="1:7">
      <c r="A21" s="15"/>
      <c r="B21" s="15"/>
      <c r="C21" s="15" t="s">
        <v>148</v>
      </c>
      <c r="D21" s="81"/>
      <c r="E21" s="12"/>
      <c r="F21" s="12"/>
      <c r="G21" s="12"/>
    </row>
    <row r="22" ht="22.75" customHeight="1" spans="1:7">
      <c r="A22" s="15"/>
      <c r="B22" s="15"/>
      <c r="C22" s="15" t="s">
        <v>149</v>
      </c>
      <c r="D22" s="81"/>
      <c r="E22" s="12"/>
      <c r="F22" s="12"/>
      <c r="G22" s="12"/>
    </row>
    <row r="23" ht="22.75" customHeight="1" spans="1:7">
      <c r="A23" s="15"/>
      <c r="B23" s="15"/>
      <c r="C23" s="15" t="s">
        <v>150</v>
      </c>
      <c r="D23" s="81"/>
      <c r="E23" s="12"/>
      <c r="F23" s="12"/>
      <c r="G23" s="12"/>
    </row>
    <row r="24" ht="22.75" customHeight="1" spans="1:7">
      <c r="A24" s="15"/>
      <c r="B24" s="15"/>
      <c r="C24" s="15" t="s">
        <v>151</v>
      </c>
      <c r="D24" s="81"/>
      <c r="E24" s="12"/>
      <c r="F24" s="12"/>
      <c r="G24" s="12"/>
    </row>
    <row r="25" ht="22.75" customHeight="1" spans="1:7">
      <c r="A25" s="15"/>
      <c r="B25" s="15"/>
      <c r="C25" s="15" t="s">
        <v>152</v>
      </c>
      <c r="D25" s="81"/>
      <c r="E25" s="12"/>
      <c r="F25" s="12"/>
      <c r="G25" s="12"/>
    </row>
    <row r="26" ht="22.75" customHeight="1" spans="1:7">
      <c r="A26" s="15"/>
      <c r="B26" s="15"/>
      <c r="C26" s="15" t="s">
        <v>153</v>
      </c>
      <c r="D26" s="81"/>
      <c r="E26" s="12"/>
      <c r="F26" s="12"/>
      <c r="G26" s="12"/>
    </row>
    <row r="27" ht="22.75" customHeight="1" spans="1:7">
      <c r="A27" s="15"/>
      <c r="B27" s="15"/>
      <c r="C27" s="15" t="s">
        <v>154</v>
      </c>
      <c r="D27" s="81"/>
      <c r="E27" s="12"/>
      <c r="F27" s="12"/>
      <c r="G27" s="12"/>
    </row>
    <row r="28" ht="22.75" customHeight="1" spans="1:7">
      <c r="A28" s="15"/>
      <c r="B28" s="15"/>
      <c r="C28" s="15" t="s">
        <v>155</v>
      </c>
      <c r="D28" s="81"/>
      <c r="E28" s="12"/>
      <c r="F28" s="12"/>
      <c r="G28" s="12"/>
    </row>
    <row r="29" ht="22.75" customHeight="1" spans="1:7">
      <c r="A29" s="15"/>
      <c r="B29" s="15"/>
      <c r="C29" s="15" t="s">
        <v>156</v>
      </c>
      <c r="D29" s="81"/>
      <c r="E29" s="12"/>
      <c r="F29" s="12"/>
      <c r="G29" s="12"/>
    </row>
    <row r="30" ht="22.75" customHeight="1" spans="1:7">
      <c r="A30" s="15"/>
      <c r="B30" s="15"/>
      <c r="C30" s="15" t="s">
        <v>157</v>
      </c>
      <c r="D30" s="81"/>
      <c r="E30" s="12"/>
      <c r="F30" s="12"/>
      <c r="G30" s="12"/>
    </row>
    <row r="31" ht="22.75" customHeight="1" spans="1:7">
      <c r="A31" s="15"/>
      <c r="B31" s="15"/>
      <c r="C31" s="15" t="s">
        <v>158</v>
      </c>
      <c r="D31" s="81"/>
      <c r="E31" s="12"/>
      <c r="F31" s="12"/>
      <c r="G31" s="12"/>
    </row>
    <row r="32" ht="22.75" customHeight="1" spans="1:7">
      <c r="A32" s="15"/>
      <c r="B32" s="15"/>
      <c r="C32" s="15" t="s">
        <v>159</v>
      </c>
      <c r="D32" s="81"/>
      <c r="E32" s="12"/>
      <c r="F32" s="12"/>
      <c r="G32" s="12"/>
    </row>
    <row r="33" ht="22.75" customHeight="1" spans="1:7">
      <c r="A33" s="15"/>
      <c r="B33" s="15"/>
      <c r="C33" s="15" t="s">
        <v>160</v>
      </c>
      <c r="D33" s="81"/>
      <c r="E33" s="12"/>
      <c r="F33" s="12"/>
      <c r="G33" s="12"/>
    </row>
    <row r="34" ht="22.75" customHeight="1" spans="1:7">
      <c r="A34" s="15"/>
      <c r="B34" s="15"/>
      <c r="C34" s="15" t="s">
        <v>161</v>
      </c>
      <c r="D34" s="81"/>
      <c r="E34" s="12"/>
      <c r="F34" s="12"/>
      <c r="G34" s="12"/>
    </row>
    <row r="35" ht="22.75" customHeight="1" spans="1:7">
      <c r="A35" s="15"/>
      <c r="B35" s="15"/>
      <c r="C35" s="15" t="s">
        <v>162</v>
      </c>
      <c r="D35" s="81"/>
      <c r="E35" s="12"/>
      <c r="F35" s="12"/>
      <c r="G35" s="12"/>
    </row>
    <row r="36" ht="22.75" customHeight="1" spans="1:7">
      <c r="A36" s="15"/>
      <c r="B36" s="15"/>
      <c r="C36" s="15" t="s">
        <v>163</v>
      </c>
      <c r="D36" s="80"/>
      <c r="E36" s="12"/>
      <c r="F36" s="12"/>
      <c r="G36" s="12"/>
    </row>
    <row r="37" ht="22.75" customHeight="1" spans="1:7">
      <c r="A37" s="73" t="s">
        <v>164</v>
      </c>
      <c r="B37" s="84">
        <f>B6</f>
        <v>9908871.81</v>
      </c>
      <c r="C37" s="73" t="s">
        <v>165</v>
      </c>
      <c r="D37" s="85">
        <f>D6</f>
        <v>9908871.88</v>
      </c>
      <c r="E37" s="83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view="pageBreakPreview" zoomScaleNormal="100" workbookViewId="0">
      <selection activeCell="E11" sqref="E11"/>
    </sheetView>
  </sheetViews>
  <sheetFormatPr defaultColWidth="10" defaultRowHeight="13.5" outlineLevelRow="7"/>
  <cols>
    <col min="1" max="1" width="34.8833333333333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79" t="s">
        <v>33</v>
      </c>
      <c r="K3" s="79"/>
    </row>
    <row r="4" ht="22.75" customHeight="1" spans="1:11">
      <c r="A4" s="73" t="s">
        <v>167</v>
      </c>
      <c r="B4" s="73" t="s">
        <v>114</v>
      </c>
      <c r="C4" s="73" t="s">
        <v>168</v>
      </c>
      <c r="D4" s="73"/>
      <c r="E4" s="73"/>
      <c r="F4" s="73" t="s">
        <v>169</v>
      </c>
      <c r="G4" s="73"/>
      <c r="H4" s="73"/>
      <c r="I4" s="73" t="s">
        <v>170</v>
      </c>
      <c r="J4" s="73"/>
      <c r="K4" s="73"/>
    </row>
    <row r="5" ht="22.75" customHeight="1" spans="1:11">
      <c r="A5" s="73"/>
      <c r="B5" s="73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9" t="s">
        <v>114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ht="22.75" customHeight="1" spans="1:11">
      <c r="A7" s="75" t="s">
        <v>2</v>
      </c>
      <c r="B7" s="74">
        <f>C7</f>
        <v>9988871.81</v>
      </c>
      <c r="C7" s="74">
        <f>D7</f>
        <v>9988871.81</v>
      </c>
      <c r="D7" s="76">
        <v>9988871.81</v>
      </c>
      <c r="E7" s="76"/>
      <c r="F7" s="76"/>
      <c r="G7" s="76"/>
      <c r="H7" s="76"/>
      <c r="I7" s="76"/>
      <c r="J7" s="76"/>
      <c r="K7" s="76"/>
    </row>
    <row r="8" ht="22.75" customHeight="1" spans="1:11">
      <c r="A8" s="77"/>
      <c r="B8" s="78"/>
      <c r="C8" s="78"/>
      <c r="D8" s="76"/>
      <c r="E8" s="76"/>
      <c r="F8" s="76"/>
      <c r="G8" s="76"/>
      <c r="H8" s="76"/>
      <c r="I8" s="76"/>
      <c r="J8" s="76"/>
      <c r="K8" s="7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view="pageBreakPreview" zoomScaleNormal="100" workbookViewId="0">
      <selection activeCell="C23" sqref="C23"/>
    </sheetView>
  </sheetViews>
  <sheetFormatPr defaultColWidth="10" defaultRowHeight="13.5" outlineLevelCol="4"/>
  <cols>
    <col min="1" max="1" width="17.5" style="26" customWidth="1"/>
    <col min="2" max="2" width="25.7833333333333" style="26" customWidth="1"/>
    <col min="3" max="5" width="25.6416666666667" style="26" customWidth="1"/>
    <col min="6" max="16384" width="10" style="26"/>
  </cols>
  <sheetData>
    <row r="1" ht="14.3" customHeight="1" spans="1:1">
      <c r="A1" s="64"/>
    </row>
    <row r="2" ht="36.9" customHeight="1" spans="1:5">
      <c r="A2" s="31" t="s">
        <v>171</v>
      </c>
      <c r="B2" s="31"/>
      <c r="C2" s="31"/>
      <c r="D2" s="31"/>
      <c r="E2" s="31"/>
    </row>
    <row r="3" ht="21.85" customHeight="1" spans="1:5">
      <c r="A3" s="33"/>
      <c r="B3" s="33"/>
      <c r="C3" s="65" t="s">
        <v>33</v>
      </c>
      <c r="D3" s="65"/>
      <c r="E3" s="65"/>
    </row>
    <row r="4" ht="22.75" customHeight="1" spans="1:5">
      <c r="A4" s="55" t="s">
        <v>109</v>
      </c>
      <c r="B4" s="55"/>
      <c r="C4" s="55" t="s">
        <v>168</v>
      </c>
      <c r="D4" s="55"/>
      <c r="E4" s="55"/>
    </row>
    <row r="5" ht="22.75" customHeight="1" spans="1:5">
      <c r="A5" s="55" t="s">
        <v>172</v>
      </c>
      <c r="B5" s="55" t="s">
        <v>173</v>
      </c>
      <c r="C5" s="57" t="s">
        <v>114</v>
      </c>
      <c r="D5" s="55" t="s">
        <v>111</v>
      </c>
      <c r="E5" s="55" t="s">
        <v>112</v>
      </c>
    </row>
    <row r="6" ht="22.75" customHeight="1" spans="1:5">
      <c r="A6" s="66"/>
      <c r="B6" s="56" t="s">
        <v>114</v>
      </c>
      <c r="C6" s="67">
        <f t="shared" ref="C6:C8" si="0">D6</f>
        <v>9908871.88</v>
      </c>
      <c r="D6" s="67">
        <f>D7+D10+D16</f>
        <v>9908871.88</v>
      </c>
      <c r="E6" s="68"/>
    </row>
    <row r="7" ht="24" customHeight="1" spans="1:5">
      <c r="A7" s="41" t="s">
        <v>174</v>
      </c>
      <c r="B7" s="44" t="s">
        <v>175</v>
      </c>
      <c r="C7" s="67">
        <f t="shared" si="0"/>
        <v>8256809</v>
      </c>
      <c r="D7" s="67">
        <f>D8</f>
        <v>8256809</v>
      </c>
      <c r="E7" s="69"/>
    </row>
    <row r="8" ht="24" customHeight="1" spans="1:5">
      <c r="A8" s="44" t="s">
        <v>176</v>
      </c>
      <c r="B8" s="44" t="s">
        <v>177</v>
      </c>
      <c r="C8" s="70">
        <f t="shared" si="0"/>
        <v>8256809</v>
      </c>
      <c r="D8" s="71">
        <f>D9</f>
        <v>8256809</v>
      </c>
      <c r="E8" s="69"/>
    </row>
    <row r="9" ht="24" customHeight="1" spans="1:5">
      <c r="A9" s="44" t="s">
        <v>178</v>
      </c>
      <c r="B9" s="44" t="s">
        <v>179</v>
      </c>
      <c r="C9" s="70">
        <v>8256809</v>
      </c>
      <c r="D9" s="71">
        <v>8256809</v>
      </c>
      <c r="E9" s="72"/>
    </row>
    <row r="10" ht="24" customHeight="1" spans="1:5">
      <c r="A10" s="41">
        <v>208</v>
      </c>
      <c r="B10" s="44" t="s">
        <v>180</v>
      </c>
      <c r="C10" s="67">
        <f t="shared" ref="C10:C16" si="1">D10</f>
        <v>1176820.88</v>
      </c>
      <c r="D10" s="67">
        <f>D11+D14</f>
        <v>1176820.88</v>
      </c>
      <c r="E10" s="43"/>
    </row>
    <row r="11" ht="24" customHeight="1" spans="1:5">
      <c r="A11" s="44" t="s">
        <v>181</v>
      </c>
      <c r="B11" s="44" t="s">
        <v>182</v>
      </c>
      <c r="C11" s="70">
        <f t="shared" si="1"/>
        <v>1128266.88</v>
      </c>
      <c r="D11" s="70">
        <f>D12+D13</f>
        <v>1128266.88</v>
      </c>
      <c r="E11" s="43"/>
    </row>
    <row r="12" ht="24" customHeight="1" spans="1:5">
      <c r="A12" s="44" t="s">
        <v>183</v>
      </c>
      <c r="B12" s="44" t="s">
        <v>184</v>
      </c>
      <c r="C12" s="70">
        <f t="shared" si="1"/>
        <v>78860</v>
      </c>
      <c r="D12" s="71">
        <v>78860</v>
      </c>
      <c r="E12" s="43"/>
    </row>
    <row r="13" ht="24" customHeight="1" spans="1:5">
      <c r="A13" s="44" t="s">
        <v>185</v>
      </c>
      <c r="B13" s="44" t="s">
        <v>186</v>
      </c>
      <c r="C13" s="70">
        <f t="shared" si="1"/>
        <v>1049406.88</v>
      </c>
      <c r="D13" s="71">
        <v>1049406.88</v>
      </c>
      <c r="E13" s="43"/>
    </row>
    <row r="14" ht="24" customHeight="1" spans="1:5">
      <c r="A14" s="44" t="s">
        <v>187</v>
      </c>
      <c r="B14" s="44" t="s">
        <v>188</v>
      </c>
      <c r="C14" s="70" t="str">
        <f t="shared" si="1"/>
        <v>48554</v>
      </c>
      <c r="D14" s="71" t="str">
        <f t="shared" ref="D14:D17" si="2">D15</f>
        <v>48554</v>
      </c>
      <c r="E14" s="43"/>
    </row>
    <row r="15" ht="24" customHeight="1" spans="1:5">
      <c r="A15" s="44" t="s">
        <v>189</v>
      </c>
      <c r="B15" s="44" t="s">
        <v>188</v>
      </c>
      <c r="C15" s="70" t="str">
        <f t="shared" si="1"/>
        <v>48554</v>
      </c>
      <c r="D15" s="71" t="s">
        <v>124</v>
      </c>
      <c r="E15" s="43"/>
    </row>
    <row r="16" ht="24" customHeight="1" spans="1:5">
      <c r="A16" s="41" t="s">
        <v>190</v>
      </c>
      <c r="B16" s="44" t="s">
        <v>191</v>
      </c>
      <c r="C16" s="67">
        <f t="shared" si="1"/>
        <v>475242</v>
      </c>
      <c r="D16" s="67">
        <f t="shared" si="2"/>
        <v>475242</v>
      </c>
      <c r="E16" s="43"/>
    </row>
    <row r="17" ht="24" customHeight="1" spans="1:5">
      <c r="A17" s="44" t="s">
        <v>192</v>
      </c>
      <c r="B17" s="44" t="s">
        <v>193</v>
      </c>
      <c r="C17" s="70">
        <f>D18</f>
        <v>475242</v>
      </c>
      <c r="D17" s="71">
        <f t="shared" si="2"/>
        <v>475242</v>
      </c>
      <c r="E17" s="43"/>
    </row>
    <row r="18" ht="24" customHeight="1" spans="1:5">
      <c r="A18" s="44" t="s">
        <v>194</v>
      </c>
      <c r="B18" s="44" t="s">
        <v>195</v>
      </c>
      <c r="C18" s="70">
        <f>D18</f>
        <v>475242</v>
      </c>
      <c r="D18" s="71">
        <v>475242</v>
      </c>
      <c r="E18" s="43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view="pageBreakPreview" zoomScaleNormal="100" topLeftCell="A22" workbookViewId="0">
      <selection activeCell="C16" sqref="C16:C29"/>
    </sheetView>
  </sheetViews>
  <sheetFormatPr defaultColWidth="10" defaultRowHeight="13.5" outlineLevelCol="5"/>
  <cols>
    <col min="1" max="1" width="11.5" style="26" customWidth="1"/>
    <col min="2" max="2" width="20.625" style="26" customWidth="1"/>
    <col min="3" max="3" width="16.75" style="51" customWidth="1"/>
    <col min="4" max="4" width="17.25" style="51" customWidth="1"/>
    <col min="5" max="5" width="17.875" style="51" customWidth="1"/>
    <col min="6" max="16384" width="10" style="26"/>
  </cols>
  <sheetData>
    <row r="1" ht="27" customHeight="1" spans="1:5">
      <c r="A1" s="31" t="s">
        <v>196</v>
      </c>
      <c r="B1" s="31"/>
      <c r="C1" s="31"/>
      <c r="D1" s="31"/>
      <c r="E1" s="31"/>
    </row>
    <row r="2" ht="22.75" customHeight="1" spans="1:5">
      <c r="A2" s="52"/>
      <c r="B2" s="52"/>
      <c r="C2" s="53"/>
      <c r="D2" s="53"/>
      <c r="E2" s="54" t="s">
        <v>33</v>
      </c>
    </row>
    <row r="3" ht="22" customHeight="1" spans="1:5">
      <c r="A3" s="55" t="s">
        <v>197</v>
      </c>
      <c r="B3" s="55"/>
      <c r="C3" s="55" t="s">
        <v>198</v>
      </c>
      <c r="D3" s="55"/>
      <c r="E3" s="55"/>
    </row>
    <row r="4" ht="22" customHeight="1" spans="1:5">
      <c r="A4" s="55" t="s">
        <v>172</v>
      </c>
      <c r="B4" s="55" t="s">
        <v>173</v>
      </c>
      <c r="C4" s="55" t="s">
        <v>114</v>
      </c>
      <c r="D4" s="55" t="s">
        <v>199</v>
      </c>
      <c r="E4" s="55" t="s">
        <v>200</v>
      </c>
    </row>
    <row r="5" ht="22" customHeight="1" spans="1:5">
      <c r="A5" s="55"/>
      <c r="B5" s="56" t="s">
        <v>114</v>
      </c>
      <c r="C5" s="57">
        <f>C6+C15+C30</f>
        <v>9908871.81</v>
      </c>
      <c r="D5" s="57">
        <f>D6+D30</f>
        <v>8688653.16</v>
      </c>
      <c r="E5" s="57">
        <f>E6+E15+E30</f>
        <v>1220218.65</v>
      </c>
    </row>
    <row r="6" ht="22" customHeight="1" spans="1:5">
      <c r="A6" s="41" t="s">
        <v>201</v>
      </c>
      <c r="B6" s="42" t="s">
        <v>202</v>
      </c>
      <c r="C6" s="57">
        <f>SUM(C7:C14)</f>
        <v>8609793.16</v>
      </c>
      <c r="D6" s="57">
        <f>D7+D8+D9+D10+D11+D12+D13+D14</f>
        <v>8609793.16</v>
      </c>
      <c r="E6" s="58"/>
    </row>
    <row r="7" ht="22" customHeight="1" spans="1:5">
      <c r="A7" s="44" t="s">
        <v>203</v>
      </c>
      <c r="B7" s="45" t="s">
        <v>204</v>
      </c>
      <c r="C7" s="59">
        <f t="shared" ref="C7:C14" si="0">D7+E7</f>
        <v>2811750</v>
      </c>
      <c r="D7" s="59" t="s">
        <v>205</v>
      </c>
      <c r="E7" s="60"/>
    </row>
    <row r="8" ht="22" customHeight="1" spans="1:5">
      <c r="A8" s="44" t="s">
        <v>206</v>
      </c>
      <c r="B8" s="45" t="s">
        <v>207</v>
      </c>
      <c r="C8" s="59">
        <f t="shared" si="0"/>
        <v>877413.6</v>
      </c>
      <c r="D8" s="59" t="s">
        <v>208</v>
      </c>
      <c r="E8" s="61"/>
    </row>
    <row r="9" ht="22" customHeight="1" spans="1:5">
      <c r="A9" s="44" t="s">
        <v>209</v>
      </c>
      <c r="B9" s="45" t="s">
        <v>210</v>
      </c>
      <c r="C9" s="59">
        <f t="shared" si="0"/>
        <v>1479427</v>
      </c>
      <c r="D9" s="59" t="s">
        <v>211</v>
      </c>
      <c r="E9" s="61"/>
    </row>
    <row r="10" ht="22" customHeight="1" spans="1:5">
      <c r="A10" s="44" t="s">
        <v>212</v>
      </c>
      <c r="B10" s="45" t="s">
        <v>213</v>
      </c>
      <c r="C10" s="59">
        <f t="shared" si="0"/>
        <v>1470470.4</v>
      </c>
      <c r="D10" s="59" t="s">
        <v>214</v>
      </c>
      <c r="E10" s="61"/>
    </row>
    <row r="11" ht="22" customHeight="1" spans="1:5">
      <c r="A11" s="44" t="s">
        <v>215</v>
      </c>
      <c r="B11" s="45" t="s">
        <v>184</v>
      </c>
      <c r="C11" s="59">
        <f t="shared" si="0"/>
        <v>1049407.04</v>
      </c>
      <c r="D11" s="59" t="s">
        <v>216</v>
      </c>
      <c r="E11" s="61"/>
    </row>
    <row r="12" ht="22" customHeight="1" spans="1:5">
      <c r="A12" s="44" t="s">
        <v>217</v>
      </c>
      <c r="B12" s="45" t="s">
        <v>218</v>
      </c>
      <c r="C12" s="59">
        <f t="shared" si="0"/>
        <v>475241.58</v>
      </c>
      <c r="D12" s="59" t="s">
        <v>219</v>
      </c>
      <c r="E12" s="61"/>
    </row>
    <row r="13" ht="22" customHeight="1" spans="1:5">
      <c r="A13" s="44" t="s">
        <v>220</v>
      </c>
      <c r="B13" s="45" t="s">
        <v>221</v>
      </c>
      <c r="C13" s="59">
        <f t="shared" si="0"/>
        <v>48553.84</v>
      </c>
      <c r="D13" s="59" t="s">
        <v>222</v>
      </c>
      <c r="E13" s="61"/>
    </row>
    <row r="14" ht="22" customHeight="1" spans="1:5">
      <c r="A14" s="44" t="s">
        <v>223</v>
      </c>
      <c r="B14" s="45" t="s">
        <v>224</v>
      </c>
      <c r="C14" s="59">
        <f t="shared" si="0"/>
        <v>397529.7</v>
      </c>
      <c r="D14" s="59" t="s">
        <v>225</v>
      </c>
      <c r="E14" s="61"/>
    </row>
    <row r="15" ht="22" customHeight="1" spans="1:5">
      <c r="A15" s="41" t="s">
        <v>226</v>
      </c>
      <c r="B15" s="42" t="s">
        <v>227</v>
      </c>
      <c r="C15" s="57">
        <f t="shared" ref="C15:C29" si="1">E15</f>
        <v>1220218.65</v>
      </c>
      <c r="D15" s="58"/>
      <c r="E15" s="58">
        <f>SUM(E16:E29)</f>
        <v>1220218.65</v>
      </c>
    </row>
    <row r="16" ht="22" customHeight="1" spans="1:5">
      <c r="A16" s="44" t="s">
        <v>228</v>
      </c>
      <c r="B16" s="45" t="s">
        <v>229</v>
      </c>
      <c r="C16" s="60">
        <f t="shared" si="1"/>
        <v>340000</v>
      </c>
      <c r="D16" s="61"/>
      <c r="E16" s="60">
        <v>340000</v>
      </c>
    </row>
    <row r="17" ht="22" customHeight="1" spans="1:5">
      <c r="A17" s="44" t="s">
        <v>230</v>
      </c>
      <c r="B17" s="45" t="s">
        <v>231</v>
      </c>
      <c r="C17" s="60">
        <f t="shared" si="1"/>
        <v>10000</v>
      </c>
      <c r="D17" s="61"/>
      <c r="E17" s="60">
        <v>10000</v>
      </c>
    </row>
    <row r="18" ht="22" customHeight="1" spans="1:5">
      <c r="A18" s="44" t="s">
        <v>232</v>
      </c>
      <c r="B18" s="45" t="s">
        <v>233</v>
      </c>
      <c r="C18" s="60">
        <f t="shared" si="1"/>
        <v>25000</v>
      </c>
      <c r="D18" s="61"/>
      <c r="E18" s="60">
        <v>25000</v>
      </c>
    </row>
    <row r="19" ht="22" customHeight="1" spans="1:5">
      <c r="A19" s="44" t="s">
        <v>234</v>
      </c>
      <c r="B19" s="45" t="s">
        <v>235</v>
      </c>
      <c r="C19" s="60">
        <f t="shared" si="1"/>
        <v>86000</v>
      </c>
      <c r="D19" s="61"/>
      <c r="E19" s="60">
        <v>86000</v>
      </c>
    </row>
    <row r="20" ht="22" customHeight="1" spans="1:5">
      <c r="A20" s="44" t="s">
        <v>236</v>
      </c>
      <c r="B20" s="45" t="s">
        <v>237</v>
      </c>
      <c r="C20" s="60">
        <f t="shared" si="1"/>
        <v>60000</v>
      </c>
      <c r="D20" s="61"/>
      <c r="E20" s="60">
        <v>60000</v>
      </c>
    </row>
    <row r="21" ht="22" customHeight="1" spans="1:5">
      <c r="A21" s="44" t="s">
        <v>238</v>
      </c>
      <c r="B21" s="45" t="s">
        <v>239</v>
      </c>
      <c r="C21" s="60">
        <f t="shared" si="1"/>
        <v>180000</v>
      </c>
      <c r="D21" s="61"/>
      <c r="E21" s="60">
        <v>180000</v>
      </c>
    </row>
    <row r="22" ht="22" customHeight="1" spans="1:5">
      <c r="A22" s="44" t="s">
        <v>240</v>
      </c>
      <c r="B22" s="45" t="s">
        <v>241</v>
      </c>
      <c r="C22" s="60">
        <f t="shared" si="1"/>
        <v>80000</v>
      </c>
      <c r="D22" s="61"/>
      <c r="E22" s="60">
        <v>80000</v>
      </c>
    </row>
    <row r="23" ht="22" customHeight="1" spans="1:5">
      <c r="A23" s="44" t="s">
        <v>242</v>
      </c>
      <c r="B23" s="45" t="s">
        <v>243</v>
      </c>
      <c r="C23" s="60">
        <f t="shared" si="1"/>
        <v>80000</v>
      </c>
      <c r="D23" s="61"/>
      <c r="E23" s="60">
        <v>80000</v>
      </c>
    </row>
    <row r="24" ht="22" customHeight="1" spans="1:5">
      <c r="A24" s="44" t="s">
        <v>244</v>
      </c>
      <c r="B24" s="45" t="s">
        <v>245</v>
      </c>
      <c r="C24" s="60">
        <f t="shared" si="1"/>
        <v>40000</v>
      </c>
      <c r="D24" s="61"/>
      <c r="E24" s="60">
        <v>40000</v>
      </c>
    </row>
    <row r="25" ht="22" customHeight="1" spans="1:5">
      <c r="A25" s="44" t="s">
        <v>246</v>
      </c>
      <c r="B25" s="45" t="s">
        <v>247</v>
      </c>
      <c r="C25" s="60">
        <f t="shared" si="1"/>
        <v>70000</v>
      </c>
      <c r="D25" s="61"/>
      <c r="E25" s="60">
        <v>70000</v>
      </c>
    </row>
    <row r="26" ht="22" customHeight="1" spans="1:5">
      <c r="A26" s="44" t="s">
        <v>248</v>
      </c>
      <c r="B26" s="45" t="s">
        <v>249</v>
      </c>
      <c r="C26" s="60">
        <f t="shared" si="1"/>
        <v>51305.94</v>
      </c>
      <c r="D26" s="61"/>
      <c r="E26" s="60">
        <v>51305.94</v>
      </c>
    </row>
    <row r="27" ht="22" customHeight="1" spans="1:6">
      <c r="A27" s="44" t="s">
        <v>250</v>
      </c>
      <c r="B27" s="45" t="s">
        <v>251</v>
      </c>
      <c r="C27" s="60">
        <f t="shared" si="1"/>
        <v>32512.71</v>
      </c>
      <c r="D27" s="61"/>
      <c r="E27" s="60">
        <v>32512.71</v>
      </c>
      <c r="F27" s="62"/>
    </row>
    <row r="28" ht="22" customHeight="1" spans="1:5">
      <c r="A28" s="44" t="s">
        <v>252</v>
      </c>
      <c r="B28" s="45" t="s">
        <v>253</v>
      </c>
      <c r="C28" s="60">
        <f t="shared" si="1"/>
        <v>40000</v>
      </c>
      <c r="D28" s="61"/>
      <c r="E28" s="60">
        <v>40000</v>
      </c>
    </row>
    <row r="29" ht="22" customHeight="1" spans="1:5">
      <c r="A29" s="44" t="s">
        <v>254</v>
      </c>
      <c r="B29" s="45" t="s">
        <v>255</v>
      </c>
      <c r="C29" s="60">
        <f t="shared" si="1"/>
        <v>125400</v>
      </c>
      <c r="D29" s="61"/>
      <c r="E29" s="60">
        <v>125400</v>
      </c>
    </row>
    <row r="30" ht="22" customHeight="1" spans="1:5">
      <c r="A30" s="41" t="s">
        <v>256</v>
      </c>
      <c r="B30" s="42" t="s">
        <v>257</v>
      </c>
      <c r="C30" s="57">
        <f>C31+C32</f>
        <v>78860</v>
      </c>
      <c r="D30" s="57">
        <f>D31+D32</f>
        <v>78860</v>
      </c>
      <c r="E30" s="61"/>
    </row>
    <row r="31" ht="22" customHeight="1" spans="1:5">
      <c r="A31" s="44" t="s">
        <v>230</v>
      </c>
      <c r="B31" s="45" t="s">
        <v>258</v>
      </c>
      <c r="C31" s="60">
        <f>D31+E31</f>
        <v>27500</v>
      </c>
      <c r="D31" s="60">
        <v>27500</v>
      </c>
      <c r="E31" s="61"/>
    </row>
    <row r="32" ht="22" customHeight="1" spans="1:5">
      <c r="A32" s="44" t="s">
        <v>232</v>
      </c>
      <c r="B32" s="45" t="s">
        <v>259</v>
      </c>
      <c r="C32" s="60">
        <f>D32+E32</f>
        <v>51360</v>
      </c>
      <c r="D32" s="63">
        <v>51360</v>
      </c>
      <c r="E32" s="61"/>
    </row>
  </sheetData>
  <mergeCells count="4">
    <mergeCell ref="A1:E1"/>
    <mergeCell ref="A2:B2"/>
    <mergeCell ref="A3:B3"/>
    <mergeCell ref="C3:E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</cp:lastModifiedBy>
  <dcterms:created xsi:type="dcterms:W3CDTF">2023-01-31T08:53:00Z</dcterms:created>
  <dcterms:modified xsi:type="dcterms:W3CDTF">2025-02-11T17:16:50Z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ED99287E1B194BA591A8D6768CCA1323_13</vt:lpwstr>
  </property>
</Properties>
</file>