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<sst xmlns="http://schemas.openxmlformats.org/spreadsheetml/2006/main" count="390" uniqueCount="291">
  <si>
    <t>单位代码：</t>
  </si>
  <si>
    <t>单位名称：</t>
  </si>
  <si>
    <t>宁县新宁镇人民政府</t>
  </si>
  <si>
    <t>部门预算公开表</t>
  </si>
  <si>
    <t xml:space="preserve">     </t>
  </si>
  <si>
    <t>编制日期：</t>
  </si>
  <si>
    <t>2024.3.1</t>
  </si>
  <si>
    <t>部门领导：</t>
  </si>
  <si>
    <t>王怡昕</t>
  </si>
  <si>
    <t>财务负责人：</t>
  </si>
  <si>
    <t>辛  亮</t>
  </si>
  <si>
    <t>制表人：</t>
  </si>
  <si>
    <t>王  昭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</si>
  <si>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</si>
  <si>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</si>
  <si>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</si>
  <si>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</si>
  <si>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</si>
  <si>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</si>
  <si>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</si>
  <si>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</si>
  <si>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</si>
  <si>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</si>
  <si>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</si>
  <si>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</si>
  <si>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</si>
  <si>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</si>
  <si>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</si>
  <si>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</si>
  <si>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</si>
  <si>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</si>
  <si>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</si>
  <si>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</si>
  <si>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</si>
  <si>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</si>
  <si>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</si>
  <si>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</si>
  <si>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</si>
  <si>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</si>
  <si>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</si>
  <si>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</si>
  <si>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</si>
  <si>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</si>
  <si>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</si>
  <si>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</si>
  <si>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</si>
  <si>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</si>
  <si>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</si>
  <si>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</si>
  <si>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</si>
  <si>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</si>
  <si>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</si>
  <si>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</si>
  <si>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</si>
  <si>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</si>
  <si>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</si>
  <si>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</si>
  <si>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</si>
  <si>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</si>
  <si>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</si>
  <si>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</si>
  <si>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</si>
  <si>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</si>
  <si>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</si>
  <si>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</si>
  <si>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</si>
  <si>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</si>
  <si>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</si>
  <si>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</si>
  <si>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</si>
  <si>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</si>
  <si>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</si>
  <si>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</si>
  <si>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</si>
  <si>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</si>
  <si>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</si>
  <si>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</si>
  <si>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</si>
  <si>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</si>
  <si>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</si>
  <si>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</si>
  <si>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</si>
  <si>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</si>
  <si>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</si>
  <si>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</si>
  <si>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</si>
  <si>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</si>
  <si>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</si>
  <si>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</si>
  <si>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</si>
  <si>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</si>
  <si>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</si>
  <si>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</si>
  <si>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</si>
  <si>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</si>
  <si>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</si>
  <si>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</si>
  <si>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</si>
  <si>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</si>
  <si>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</si>
  <si>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</si>
  <si>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</si>
  <si>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</si>
  <si>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</si>
  <si>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</si>
  <si>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</si>
  <si>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</si>
  <si>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</si>
  <si>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</si>
  <si>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</si>
  <si>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</si>
  <si>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</si>
  <si>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</si>
  <si>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</si>
  <si>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</si>
  <si>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</si>
  <si>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</si>
  <si>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</si>
  <si>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</si>
  <si>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 xml:space="preserve"> 201 一般公共服务支出</t>
  </si>
  <si>
    <t xml:space="preserve">  20103 政府办公厅（室）及相关机构事务</t>
  </si>
  <si>
    <t xml:space="preserve">     2010301 行政运行</t>
  </si>
  <si>
    <t xml:space="preserve"> 208 社会保障和就业支出</t>
  </si>
  <si>
    <t xml:space="preserve">  20805 行政事业单位养老支出</t>
  </si>
  <si>
    <t xml:space="preserve">     2080501 行政单位离退休</t>
  </si>
  <si>
    <t xml:space="preserve">     2080505 机关事业单位基本养老保险缴费支出</t>
  </si>
  <si>
    <t xml:space="preserve">  20899 其他社会保障和就业支出</t>
  </si>
  <si>
    <t xml:space="preserve">   2089999 其他社会保障和就业支出</t>
  </si>
  <si>
    <t xml:space="preserve"> 210 卫生健康支出</t>
  </si>
  <si>
    <t xml:space="preserve">  21011 行政事业单位医疗</t>
  </si>
  <si>
    <t xml:space="preserve">   2101101 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</si>
  <si>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</si>
  <si>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</si>
  <si>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</si>
  <si>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</si>
  <si>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</si>
  <si>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</si>
  <si>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</si>
  <si>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</si>
  <si>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</si>
  <si>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</si>
  <si>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</si>
  <si>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</si>
  <si>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</si>
  <si>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</si>
  <si>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</si>
  <si>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</si>
  <si>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</si>
  <si>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</si>
  <si>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</si>
  <si>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</si>
  <si>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</si>
  <si>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</si>
  <si>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</si>
  <si>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</si>
  <si>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</si>
  <si>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</si>
  <si>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</si>
  <si>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</si>
  <si>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</si>
  <si>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</si>
  <si>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</si>
  <si>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</si>
  <si>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</si>
  <si>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</si>
  <si>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</si>
  <si>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</si>
  <si>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</si>
  <si>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</si>
  <si>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</si>
  <si>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</si>
  <si>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</si>
  <si>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</si>
  <si>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</si>
  <si>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</si>
  <si>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</si>
  <si>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</si>
  <si>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</si>
  <si>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</si>
  <si>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20103</t>
  </si>
  <si>
    <t xml:space="preserve"> 政府办公厅（室）及相关机构事务</t>
  </si>
  <si>
    <t>2010301</t>
  </si>
  <si>
    <t xml:space="preserve">     行政运行</t>
  </si>
  <si>
    <t>208</t>
  </si>
  <si>
    <t xml:space="preserve"> 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</si>
  <si>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</si>
  <si>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</si>
  <si>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</si>
  <si>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</si>
  <si>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</si>
  <si>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机关事业单位基本养老保险缴费支出</t>
  </si>
  <si>
    <t>20899</t>
  </si>
  <si>
    <t xml:space="preserve">  其他社会保障和就业支出</t>
  </si>
  <si>
    <t>2089999</t>
  </si>
  <si>
    <t xml:space="preserve">   其他社会保障和就业支出</t>
  </si>
  <si>
    <t>210</t>
  </si>
  <si>
    <t xml:space="preserve"> 卫生健康支出</t>
  </si>
  <si>
    <t>21011</t>
  </si>
  <si>
    <t xml:space="preserve">  行政事业单位医疗</t>
  </si>
  <si>
    <t xml:space="preserve">   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</si>
  <si>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</si>
  <si>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</si>
  <si>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</si>
  <si>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</si>
  <si>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</si>
  <si>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</si>
  <si>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</si>
  <si>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</si>
  <si>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</si>
  <si>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</si>
  <si>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</si>
  <si>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</si>
  <si>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</si>
  <si>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</si>
  <si>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</si>
  <si>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</si>
  <si>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</si>
  <si>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</si>
  <si>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</si>
  <si>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</si>
  <si>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</si>
  <si>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30199</t>
  </si>
  <si>
    <t xml:space="preserve">  其他工资福利支出</t>
  </si>
  <si>
    <t>302</t>
  </si>
  <si>
    <t>商品和服务支出</t>
  </si>
  <si>
    <t>01</t>
  </si>
  <si>
    <t xml:space="preserve">  办公费</t>
  </si>
  <si>
    <t>02</t>
  </si>
  <si>
    <t xml:space="preserve">  印刷费</t>
  </si>
  <si>
    <t>03</t>
  </si>
  <si>
    <t xml:space="preserve">  咨询费</t>
  </si>
  <si>
    <t>05</t>
  </si>
  <si>
    <t xml:space="preserve">  水费</t>
  </si>
  <si>
    <t>06</t>
  </si>
  <si>
    <t xml:space="preserve">  电费</t>
  </si>
  <si>
    <t>07</t>
  </si>
  <si>
    <t xml:space="preserve">  邮电费</t>
  </si>
  <si>
    <t>08</t>
  </si>
  <si>
    <t xml:space="preserve">  取暖费</t>
  </si>
  <si>
    <t>11</t>
  </si>
  <si>
    <t xml:space="preserve">  差旅费</t>
  </si>
  <si>
    <t>13</t>
  </si>
  <si>
    <t xml:space="preserve">  维修（护）费</t>
  </si>
  <si>
    <t>14</t>
  </si>
  <si>
    <t xml:space="preserve">  租赁费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</si>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</sst>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"/>
      <scheme val="minor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0"/>
      <name val="宋体"/>
      <charset val="134"/>
    </font>
    <font>
      <sz val="19"/>
      <name val="SimSun"/>
      <charset val="134"/>
    </font>
    <font>
      <sz val="10"/>
      <color rgb="FFFF0000"/>
      <name val="SimSun"/>
      <charset val="134"/>
    </font>
    <font>
      <b/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2" fillId="5" borderId="8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4" fillId="6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0" fillId="0" borderId="0"/>
  </cellStyleXfs>
  <cellXfs count="1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center" vertical="center"/>
    </xf>
    <xf numFmtId="4" fontId="2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Border="1">
      <alignment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7" fillId="0" borderId="0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vertical="center" wrapText="1"/>
    </xf>
    <xf numFmtId="177" fontId="25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6" fillId="0" borderId="1" xfId="0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9" fillId="0" borderId="1" xfId="49" applyFont="1" applyFill="1" applyBorder="1" applyAlignment="1" applyProtection="1">
      <alignment horizontal="center" vertical="center"/>
    </xf>
    <xf numFmtId="178" fontId="19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6" fontId="25" fillId="0" borderId="2" xfId="0" applyNumberFormat="1" applyFont="1" applyBorder="1" applyAlignment="1">
      <alignment horizontal="center" vertical="center" wrapText="1"/>
    </xf>
    <xf numFmtId="177" fontId="25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3425;&#38215;2024&#24180;&#37096;&#38376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-1"/>
      <sheetName val="表2-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5"/>
    </sheetNames>
    <sheetDataSet>
      <sheetData sheetId="0"/>
      <sheetData sheetId="1"/>
      <sheetData sheetId="2">
        <row r="6">
          <cell r="B6">
            <v>17013162.8</v>
          </cell>
        </row>
        <row r="6">
          <cell r="D6">
            <v>14987410.79</v>
          </cell>
        </row>
        <row r="13">
          <cell r="D13">
            <v>1157323.69</v>
          </cell>
        </row>
        <row r="14">
          <cell r="D14">
            <v>868428.32</v>
          </cell>
        </row>
      </sheetData>
      <sheetData sheetId="3">
        <row r="10">
          <cell r="E10">
            <v>14987410.79</v>
          </cell>
        </row>
        <row r="11">
          <cell r="E11">
            <v>58290</v>
          </cell>
        </row>
        <row r="12">
          <cell r="E12">
            <v>1005905.28</v>
          </cell>
        </row>
        <row r="14">
          <cell r="E14">
            <v>93128.41</v>
          </cell>
        </row>
        <row r="15">
          <cell r="E15">
            <v>868428.32</v>
          </cell>
        </row>
      </sheetData>
      <sheetData sheetId="4"/>
      <sheetData sheetId="5"/>
      <sheetData sheetId="6">
        <row r="8">
          <cell r="F8">
            <v>5248076.4</v>
          </cell>
        </row>
        <row r="9">
          <cell r="F9">
            <v>2239407.86</v>
          </cell>
        </row>
        <row r="10">
          <cell r="F10">
            <v>2665410</v>
          </cell>
        </row>
        <row r="12">
          <cell r="F12">
            <v>2810190.6</v>
          </cell>
        </row>
        <row r="13">
          <cell r="F13">
            <v>1005905.28</v>
          </cell>
        </row>
        <row r="15">
          <cell r="F15">
            <v>868428.32</v>
          </cell>
        </row>
        <row r="16">
          <cell r="F16">
            <v>93128.41</v>
          </cell>
        </row>
        <row r="18">
          <cell r="F18">
            <v>33840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B5" sqref="B5:K5"/>
    </sheetView>
  </sheetViews>
  <sheetFormatPr defaultColWidth="10" defaultRowHeight="13.5"/>
  <cols>
    <col min="1" max="1" width="2.54166666666667" customWidth="1"/>
    <col min="2" max="4" width="9.76666666666667" customWidth="1"/>
    <col min="5" max="5" width="12.37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22.75" customHeight="1" spans="1:11">
      <c r="A2" s="13"/>
      <c r="B2" s="13" t="s">
        <v>0</v>
      </c>
      <c r="C2" s="112">
        <v>51001</v>
      </c>
      <c r="D2" s="112"/>
      <c r="E2" s="13"/>
      <c r="F2" s="13"/>
      <c r="G2" s="13"/>
      <c r="H2" s="13"/>
      <c r="I2" s="13"/>
      <c r="J2" s="13"/>
      <c r="K2" s="13"/>
    </row>
    <row r="3" ht="22.75" customHeight="1" spans="1:11">
      <c r="A3" s="13"/>
      <c r="B3" s="13" t="s">
        <v>1</v>
      </c>
      <c r="C3" s="13" t="s">
        <v>2</v>
      </c>
      <c r="D3" s="13"/>
      <c r="E3" s="13"/>
      <c r="F3" s="13"/>
      <c r="G3" s="13"/>
      <c r="H3" s="13"/>
      <c r="I3" s="13"/>
      <c r="J3" s="13"/>
      <c r="K3" s="13"/>
    </row>
    <row r="4" ht="14.3" customHeight="1" spans="1:1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ht="78.55" customHeight="1" spans="1:11">
      <c r="A5" s="11"/>
      <c r="B5" s="113" t="s">
        <v>3</v>
      </c>
      <c r="C5" s="113"/>
      <c r="D5" s="113"/>
      <c r="E5" s="113"/>
      <c r="F5" s="113"/>
      <c r="G5" s="113"/>
      <c r="H5" s="113"/>
      <c r="I5" s="113"/>
      <c r="J5" s="113"/>
      <c r="K5" s="113"/>
    </row>
    <row r="6" ht="22.75" customHeight="1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ht="22.7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22.75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22.75" customHeight="1" spans="1:11">
      <c r="A9" s="13"/>
      <c r="B9" s="13" t="s">
        <v>4</v>
      </c>
      <c r="C9" s="13"/>
      <c r="F9" s="114" t="s">
        <v>5</v>
      </c>
      <c r="G9" s="115" t="s">
        <v>6</v>
      </c>
      <c r="H9" s="13"/>
      <c r="I9" s="13"/>
      <c r="J9" s="13"/>
      <c r="K9" s="13"/>
    </row>
    <row r="10" ht="22.75" customHeight="1" spans="1:1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10" customFormat="1" ht="22.75" customHeight="1" spans="1:11">
      <c r="A11" s="116"/>
      <c r="B11" s="117" t="s">
        <v>7</v>
      </c>
      <c r="C11" s="118" t="s">
        <v>8</v>
      </c>
      <c r="D11" s="116"/>
      <c r="E11" s="117" t="s">
        <v>9</v>
      </c>
      <c r="F11" s="62" t="s">
        <v>10</v>
      </c>
      <c r="G11" s="116"/>
      <c r="H11" s="117" t="s">
        <v>11</v>
      </c>
      <c r="I11" s="62" t="s">
        <v>12</v>
      </c>
      <c r="J11" s="116"/>
      <c r="K11" s="116"/>
    </row>
    <row r="12" ht="14.3" customHeight="1" spans="1:11">
      <c r="A12" s="11"/>
      <c r="B12" s="11"/>
      <c r="C12" s="11" t="s">
        <v>13</v>
      </c>
      <c r="D12" s="11"/>
      <c r="E12" s="11"/>
      <c r="F12" s="11"/>
      <c r="G12" s="11"/>
      <c r="H12" s="11"/>
      <c r="I12" s="11"/>
      <c r="J12" s="11"/>
      <c r="K12" s="11"/>
    </row>
    <row r="13" ht="14.3" customHeight="1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ht="14.3" customHeight="1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3">
    <mergeCell ref="C2:D2"/>
    <mergeCell ref="C3:E3"/>
    <mergeCell ref="B5:K5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27" sqref="D27"/>
    </sheetView>
  </sheetViews>
  <sheetFormatPr defaultColWidth="10" defaultRowHeight="13.5" outlineLevelCol="7"/>
  <cols>
    <col min="1" max="1" width="19" customWidth="1"/>
    <col min="2" max="2" width="12.25" customWidth="1"/>
    <col min="3" max="3" width="9" customWidth="1"/>
    <col min="4" max="4" width="9.76666666666667" customWidth="1"/>
    <col min="5" max="5" width="9" customWidth="1"/>
    <col min="6" max="6" width="12" customWidth="1"/>
    <col min="7" max="7" width="6.625" customWidth="1"/>
    <col min="8" max="8" width="11.375" customWidth="1"/>
  </cols>
  <sheetData>
    <row r="1" ht="14.3" customHeight="1" spans="1:8">
      <c r="A1" s="11"/>
      <c r="B1" s="11"/>
      <c r="C1" s="11"/>
      <c r="D1" s="11"/>
      <c r="E1" s="11"/>
      <c r="F1" s="11"/>
      <c r="G1" s="11"/>
      <c r="H1" s="11"/>
    </row>
    <row r="2" ht="39.85" customHeight="1" spans="1:8">
      <c r="A2" s="44" t="s">
        <v>264</v>
      </c>
      <c r="B2" s="44"/>
      <c r="C2" s="44"/>
      <c r="D2" s="44"/>
      <c r="E2" s="44"/>
      <c r="F2" s="44"/>
      <c r="G2" s="44"/>
      <c r="H2" s="44"/>
    </row>
    <row r="3" ht="22.75" customHeight="1" spans="1:8">
      <c r="A3" s="11"/>
      <c r="B3" s="11"/>
      <c r="C3" s="11"/>
      <c r="D3" s="11"/>
      <c r="E3" s="11"/>
      <c r="F3" s="11"/>
      <c r="G3" s="11"/>
      <c r="H3" s="45" t="s">
        <v>37</v>
      </c>
    </row>
    <row r="4" ht="22.75" customHeight="1" spans="1:8">
      <c r="A4" s="15" t="s">
        <v>170</v>
      </c>
      <c r="B4" s="15" t="s">
        <v>265</v>
      </c>
      <c r="C4" s="15"/>
      <c r="D4" s="15"/>
      <c r="E4" s="15"/>
      <c r="F4" s="15"/>
      <c r="G4" s="15" t="s">
        <v>266</v>
      </c>
      <c r="H4" s="15" t="s">
        <v>267</v>
      </c>
    </row>
    <row r="5" ht="27" customHeight="1" spans="1:8">
      <c r="A5" s="15"/>
      <c r="B5" s="15" t="s">
        <v>118</v>
      </c>
      <c r="C5" s="15" t="s">
        <v>268</v>
      </c>
      <c r="D5" s="15" t="s">
        <v>269</v>
      </c>
      <c r="E5" s="15" t="s">
        <v>270</v>
      </c>
      <c r="F5" s="15"/>
      <c r="G5" s="15"/>
      <c r="H5" s="15"/>
    </row>
    <row r="6" ht="30" customHeight="1" spans="1:8">
      <c r="A6" s="15"/>
      <c r="B6" s="15"/>
      <c r="C6" s="15"/>
      <c r="D6" s="15"/>
      <c r="E6" s="15" t="s">
        <v>271</v>
      </c>
      <c r="F6" s="15" t="s">
        <v>272</v>
      </c>
      <c r="G6" s="15"/>
      <c r="H6" s="15"/>
    </row>
    <row r="7" ht="22.75" customHeight="1" spans="1:8">
      <c r="A7" s="46" t="s">
        <v>118</v>
      </c>
      <c r="B7" s="47"/>
      <c r="C7" s="47"/>
      <c r="D7" s="47"/>
      <c r="E7" s="47"/>
      <c r="F7" s="47"/>
      <c r="G7" s="47"/>
      <c r="H7" s="47"/>
    </row>
    <row r="8" ht="22.75" customHeight="1" spans="1:8">
      <c r="A8" s="46" t="s">
        <v>2</v>
      </c>
      <c r="B8" s="48">
        <f>C8+D8+F8</f>
        <v>50000</v>
      </c>
      <c r="C8" s="48"/>
      <c r="D8" s="48">
        <v>0</v>
      </c>
      <c r="E8" s="48"/>
      <c r="F8" s="48">
        <v>50000</v>
      </c>
      <c r="G8" s="48"/>
      <c r="H8" s="48">
        <v>296000</v>
      </c>
    </row>
    <row r="9" ht="22.75" customHeight="1" spans="1:8">
      <c r="A9" s="49"/>
      <c r="B9" s="50"/>
      <c r="C9" s="50"/>
      <c r="D9" s="50"/>
      <c r="E9" s="50"/>
      <c r="F9" s="50"/>
      <c r="G9" s="50"/>
      <c r="H9" s="50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511805555555556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I11" sqref="I11"/>
    </sheetView>
  </sheetViews>
  <sheetFormatPr defaultColWidth="10" defaultRowHeight="15"/>
  <cols>
    <col min="1" max="1" width="6.25" customWidth="1"/>
    <col min="2" max="2" width="12" style="18" customWidth="1"/>
    <col min="3" max="3" width="20.875" style="18" customWidth="1"/>
    <col min="4" max="4" width="14.25" customWidth="1"/>
    <col min="5" max="5" width="15.25" customWidth="1"/>
    <col min="6" max="6" width="11.5" customWidth="1"/>
    <col min="7" max="10" width="9.76666666666667" customWidth="1"/>
  </cols>
  <sheetData>
    <row r="1" ht="14.3" customHeight="1" spans="1:10">
      <c r="A1" s="11"/>
      <c r="B1" s="27"/>
      <c r="C1" s="28"/>
      <c r="D1" s="11"/>
      <c r="E1" s="11"/>
      <c r="F1" s="11"/>
      <c r="G1" s="11"/>
      <c r="H1" s="11"/>
      <c r="I1" s="11"/>
      <c r="J1" s="11"/>
    </row>
    <row r="2" ht="39.85" customHeight="1" spans="1:10">
      <c r="A2" s="12" t="s">
        <v>273</v>
      </c>
      <c r="B2" s="20"/>
      <c r="C2" s="20"/>
      <c r="D2" s="12"/>
      <c r="E2" s="12"/>
      <c r="F2" s="12"/>
      <c r="G2" s="11"/>
      <c r="H2" s="11"/>
      <c r="I2" s="11"/>
      <c r="J2" s="11"/>
    </row>
    <row r="3" ht="22.75" customHeight="1" spans="1:10">
      <c r="A3" s="13"/>
      <c r="D3" s="13"/>
      <c r="E3" s="13"/>
      <c r="F3" s="13" t="s">
        <v>37</v>
      </c>
      <c r="G3" s="11"/>
      <c r="H3" s="11"/>
      <c r="I3" s="11"/>
      <c r="J3" s="11"/>
    </row>
    <row r="4" ht="22.75" customHeight="1" spans="1:10">
      <c r="A4" s="29" t="s">
        <v>274</v>
      </c>
      <c r="B4" s="30" t="s">
        <v>275</v>
      </c>
      <c r="C4" s="31" t="s">
        <v>276</v>
      </c>
      <c r="D4" s="29" t="s">
        <v>118</v>
      </c>
      <c r="E4" s="29" t="s">
        <v>115</v>
      </c>
      <c r="F4" s="29" t="s">
        <v>116</v>
      </c>
      <c r="G4" s="11"/>
      <c r="H4" s="11"/>
      <c r="I4" s="11"/>
      <c r="J4" s="11"/>
    </row>
    <row r="5" ht="20" customHeight="1" spans="1:10">
      <c r="A5" s="29"/>
      <c r="B5" s="32"/>
      <c r="C5" s="33" t="s">
        <v>118</v>
      </c>
      <c r="D5" s="34">
        <f>D6</f>
        <v>1990485.93</v>
      </c>
      <c r="E5" s="34">
        <f>E6</f>
        <v>1990485.93</v>
      </c>
      <c r="F5" s="35"/>
      <c r="G5" s="13"/>
      <c r="H5" s="13"/>
      <c r="I5" s="13"/>
      <c r="J5" s="13"/>
    </row>
    <row r="6" s="26" customFormat="1" ht="20" customHeight="1" spans="1:6">
      <c r="A6" s="36">
        <v>1</v>
      </c>
      <c r="B6" s="32" t="s">
        <v>223</v>
      </c>
      <c r="C6" s="37" t="s">
        <v>224</v>
      </c>
      <c r="D6" s="34">
        <f>E6</f>
        <v>1990485.93</v>
      </c>
      <c r="E6" s="34">
        <f>SUM(E7:E23)</f>
        <v>1990485.93</v>
      </c>
      <c r="F6" s="38"/>
    </row>
    <row r="7" ht="20" customHeight="1" spans="1:6">
      <c r="A7" s="36">
        <v>2</v>
      </c>
      <c r="B7" s="39" t="s">
        <v>225</v>
      </c>
      <c r="C7" s="40" t="s">
        <v>226</v>
      </c>
      <c r="D7" s="41">
        <f t="shared" ref="D7:D23" si="0">E7</f>
        <v>425700</v>
      </c>
      <c r="E7" s="41">
        <v>425700</v>
      </c>
      <c r="F7" s="42"/>
    </row>
    <row r="8" ht="20" customHeight="1" spans="1:6">
      <c r="A8" s="36">
        <v>3</v>
      </c>
      <c r="B8" s="39" t="s">
        <v>227</v>
      </c>
      <c r="C8" s="40" t="s">
        <v>228</v>
      </c>
      <c r="D8" s="41">
        <f t="shared" si="0"/>
        <v>200000</v>
      </c>
      <c r="E8" s="41">
        <v>200000</v>
      </c>
      <c r="F8" s="42"/>
    </row>
    <row r="9" ht="20" customHeight="1" spans="1:6">
      <c r="A9" s="36">
        <v>4</v>
      </c>
      <c r="B9" s="39" t="s">
        <v>229</v>
      </c>
      <c r="C9" s="40" t="s">
        <v>230</v>
      </c>
      <c r="D9" s="41">
        <f t="shared" si="0"/>
        <v>10000</v>
      </c>
      <c r="E9" s="41">
        <v>10000</v>
      </c>
      <c r="F9" s="42"/>
    </row>
    <row r="10" ht="20" customHeight="1" spans="1:6">
      <c r="A10" s="36">
        <v>5</v>
      </c>
      <c r="B10" s="39" t="s">
        <v>231</v>
      </c>
      <c r="C10" s="40" t="s">
        <v>232</v>
      </c>
      <c r="D10" s="41">
        <f t="shared" si="0"/>
        <v>70000</v>
      </c>
      <c r="E10" s="41">
        <v>70000</v>
      </c>
      <c r="F10" s="42"/>
    </row>
    <row r="11" ht="20" customHeight="1" spans="1:6">
      <c r="A11" s="36">
        <v>6</v>
      </c>
      <c r="B11" s="39" t="s">
        <v>233</v>
      </c>
      <c r="C11" s="40" t="s">
        <v>234</v>
      </c>
      <c r="D11" s="41">
        <f t="shared" si="0"/>
        <v>80000</v>
      </c>
      <c r="E11" s="41">
        <v>80000</v>
      </c>
      <c r="F11" s="42"/>
    </row>
    <row r="12" ht="20" customHeight="1" spans="1:6">
      <c r="A12" s="36">
        <v>7</v>
      </c>
      <c r="B12" s="39" t="s">
        <v>235</v>
      </c>
      <c r="C12" s="40" t="s">
        <v>236</v>
      </c>
      <c r="D12" s="41">
        <f t="shared" si="0"/>
        <v>80000</v>
      </c>
      <c r="E12" s="41">
        <v>80000</v>
      </c>
      <c r="F12" s="42"/>
    </row>
    <row r="13" ht="20" customHeight="1" spans="1:6">
      <c r="A13" s="36">
        <v>8</v>
      </c>
      <c r="B13" s="39" t="s">
        <v>237</v>
      </c>
      <c r="C13" s="40" t="s">
        <v>238</v>
      </c>
      <c r="D13" s="41">
        <f t="shared" si="0"/>
        <v>170000</v>
      </c>
      <c r="E13" s="41">
        <v>170000</v>
      </c>
      <c r="F13" s="42"/>
    </row>
    <row r="14" ht="20" customHeight="1" spans="1:6">
      <c r="A14" s="36">
        <v>9</v>
      </c>
      <c r="B14" s="39" t="s">
        <v>239</v>
      </c>
      <c r="C14" s="40" t="s">
        <v>240</v>
      </c>
      <c r="D14" s="41">
        <f t="shared" si="0"/>
        <v>20000</v>
      </c>
      <c r="E14" s="41">
        <v>20000</v>
      </c>
      <c r="F14" s="42"/>
    </row>
    <row r="15" ht="20" customHeight="1" spans="1:6">
      <c r="A15" s="36">
        <v>10</v>
      </c>
      <c r="B15" s="39" t="s">
        <v>241</v>
      </c>
      <c r="C15" s="40" t="s">
        <v>242</v>
      </c>
      <c r="D15" s="41">
        <f t="shared" si="0"/>
        <v>50000</v>
      </c>
      <c r="E15" s="41">
        <v>50000</v>
      </c>
      <c r="F15" s="42"/>
    </row>
    <row r="16" ht="20" customHeight="1" spans="1:6">
      <c r="A16" s="36">
        <v>11</v>
      </c>
      <c r="B16" s="39" t="s">
        <v>243</v>
      </c>
      <c r="C16" s="40" t="s">
        <v>244</v>
      </c>
      <c r="D16" s="41">
        <f t="shared" si="0"/>
        <v>50000</v>
      </c>
      <c r="E16" s="41">
        <v>50000</v>
      </c>
      <c r="F16" s="42"/>
    </row>
    <row r="17" ht="20" customHeight="1" spans="1:6">
      <c r="A17" s="36">
        <v>12</v>
      </c>
      <c r="B17" s="39" t="s">
        <v>245</v>
      </c>
      <c r="C17" s="40" t="s">
        <v>246</v>
      </c>
      <c r="D17" s="41">
        <f t="shared" si="0"/>
        <v>200000</v>
      </c>
      <c r="E17" s="41">
        <v>200000</v>
      </c>
      <c r="F17" s="42"/>
    </row>
    <row r="18" ht="20" customHeight="1" spans="1:6">
      <c r="A18" s="36">
        <v>13</v>
      </c>
      <c r="B18" s="39" t="s">
        <v>247</v>
      </c>
      <c r="C18" s="40" t="s">
        <v>248</v>
      </c>
      <c r="D18" s="41">
        <f t="shared" si="0"/>
        <v>20000</v>
      </c>
      <c r="E18" s="41">
        <v>20000</v>
      </c>
      <c r="F18" s="42"/>
    </row>
    <row r="19" ht="20" customHeight="1" spans="1:6">
      <c r="A19" s="36">
        <v>14</v>
      </c>
      <c r="B19" s="39" t="s">
        <v>249</v>
      </c>
      <c r="C19" s="40" t="s">
        <v>250</v>
      </c>
      <c r="D19" s="41">
        <f t="shared" si="0"/>
        <v>191036.66</v>
      </c>
      <c r="E19" s="41">
        <v>191036.66</v>
      </c>
      <c r="F19" s="42"/>
    </row>
    <row r="20" ht="20" customHeight="1" spans="1:6">
      <c r="A20" s="36">
        <v>15</v>
      </c>
      <c r="B20" s="39" t="s">
        <v>251</v>
      </c>
      <c r="C20" s="40" t="s">
        <v>252</v>
      </c>
      <c r="D20" s="41">
        <f t="shared" si="0"/>
        <v>143749.27</v>
      </c>
      <c r="E20" s="41">
        <v>143749.27</v>
      </c>
      <c r="F20" s="42"/>
    </row>
    <row r="21" ht="20" customHeight="1" spans="1:6">
      <c r="A21" s="36">
        <v>16</v>
      </c>
      <c r="B21" s="39" t="s">
        <v>253</v>
      </c>
      <c r="C21" s="40" t="s">
        <v>254</v>
      </c>
      <c r="D21" s="41">
        <f t="shared" si="0"/>
        <v>50000</v>
      </c>
      <c r="E21" s="41">
        <v>50000</v>
      </c>
      <c r="F21" s="42"/>
    </row>
    <row r="22" ht="20" customHeight="1" spans="1:6">
      <c r="A22" s="36">
        <v>17</v>
      </c>
      <c r="B22" s="39" t="s">
        <v>255</v>
      </c>
      <c r="C22" s="40" t="s">
        <v>256</v>
      </c>
      <c r="D22" s="41">
        <f t="shared" si="0"/>
        <v>50000</v>
      </c>
      <c r="E22" s="41">
        <v>50000</v>
      </c>
      <c r="F22" s="42"/>
    </row>
    <row r="23" ht="13.5" spans="1:6">
      <c r="A23" s="36">
        <v>18</v>
      </c>
      <c r="B23" s="39" t="s">
        <v>255</v>
      </c>
      <c r="C23" s="40" t="s">
        <v>257</v>
      </c>
      <c r="D23" s="43">
        <f t="shared" si="0"/>
        <v>180000</v>
      </c>
      <c r="E23" s="43">
        <v>180000</v>
      </c>
      <c r="F23" s="42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277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278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279</v>
      </c>
      <c r="B5" s="22" t="s">
        <v>280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15" sqref="F15"/>
    </sheetView>
  </sheetViews>
  <sheetFormatPr defaultColWidth="10" defaultRowHeight="13.5" outlineLevelRow="4" outlineLevelCol="4"/>
  <cols>
    <col min="1" max="1" width="23.625" customWidth="1"/>
    <col min="2" max="2" width="20" customWidth="1"/>
    <col min="3" max="3" width="24.875" customWidth="1"/>
    <col min="4" max="4" width="24.2083333333333" customWidth="1"/>
    <col min="5" max="5" width="30.875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281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4" t="s">
        <v>37</v>
      </c>
    </row>
    <row r="4" ht="29" customHeight="1" spans="1:5">
      <c r="A4" s="15" t="s">
        <v>170</v>
      </c>
      <c r="B4" s="15" t="s">
        <v>118</v>
      </c>
      <c r="C4" s="15" t="s">
        <v>282</v>
      </c>
      <c r="D4" s="15" t="s">
        <v>283</v>
      </c>
      <c r="E4" s="15" t="s">
        <v>284</v>
      </c>
    </row>
    <row r="5" s="10" customFormat="1" ht="29" customHeight="1" spans="1:5">
      <c r="A5" s="15" t="s">
        <v>2</v>
      </c>
      <c r="B5" s="16">
        <f>C5</f>
        <v>0</v>
      </c>
      <c r="C5" s="16"/>
      <c r="D5" s="16"/>
      <c r="E5" s="16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34" sqref="E34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285</v>
      </c>
      <c r="B1" s="1"/>
    </row>
    <row r="2" spans="1:1">
      <c r="A2" s="2" t="s">
        <v>286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287</v>
      </c>
      <c r="B5" s="4">
        <v>1</v>
      </c>
    </row>
    <row r="6" spans="1:2">
      <c r="A6" s="6" t="s">
        <v>288</v>
      </c>
      <c r="B6" s="7"/>
    </row>
    <row r="7" spans="1:2">
      <c r="A7" s="8" t="s">
        <v>289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290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D5" sqref="D5"/>
    </sheetView>
  </sheetViews>
  <sheetFormatPr defaultColWidth="10" defaultRowHeight="13.5" outlineLevelCol="1"/>
  <cols>
    <col min="1" max="1" width="47.25" customWidth="1"/>
    <col min="2" max="2" width="40.1666666666667" customWidth="1"/>
  </cols>
  <sheetData>
    <row r="1" ht="35.4" customHeight="1" spans="1:1">
      <c r="A1" s="11"/>
    </row>
    <row r="2" ht="39.15" customHeight="1" spans="1:2">
      <c r="A2" s="109" t="s">
        <v>14</v>
      </c>
      <c r="B2" s="109"/>
    </row>
    <row r="3" ht="29.35" customHeight="1" spans="1:2">
      <c r="A3" s="110" t="s">
        <v>15</v>
      </c>
      <c r="B3" s="110" t="s">
        <v>16</v>
      </c>
    </row>
    <row r="4" ht="28.45" customHeight="1" spans="1:2">
      <c r="A4" s="111" t="s">
        <v>17</v>
      </c>
      <c r="B4" s="84" t="s">
        <v>18</v>
      </c>
    </row>
    <row r="5" ht="28.45" customHeight="1" spans="1:2">
      <c r="A5" s="111" t="s">
        <v>19</v>
      </c>
      <c r="B5" s="84" t="s">
        <v>20</v>
      </c>
    </row>
    <row r="6" ht="28.45" customHeight="1" spans="1:2">
      <c r="A6" s="111" t="s">
        <v>21</v>
      </c>
      <c r="B6" s="84" t="s">
        <v>22</v>
      </c>
    </row>
    <row r="7" ht="28.45" customHeight="1" spans="1:2">
      <c r="A7" s="111" t="s">
        <v>23</v>
      </c>
      <c r="B7" s="84"/>
    </row>
    <row r="8" ht="28.45" customHeight="1" spans="1:2">
      <c r="A8" s="111" t="s">
        <v>24</v>
      </c>
      <c r="B8" s="84" t="s">
        <v>25</v>
      </c>
    </row>
    <row r="9" ht="28.45" customHeight="1" spans="1:2">
      <c r="A9" s="111" t="s">
        <v>26</v>
      </c>
      <c r="B9" s="84" t="s">
        <v>27</v>
      </c>
    </row>
    <row r="10" ht="28.45" customHeight="1" spans="1:2">
      <c r="A10" s="111" t="s">
        <v>28</v>
      </c>
      <c r="B10" s="84" t="s">
        <v>29</v>
      </c>
    </row>
    <row r="11" ht="28.45" customHeight="1" spans="1:2">
      <c r="A11" s="111" t="s">
        <v>30</v>
      </c>
      <c r="B11" s="84" t="s">
        <v>31</v>
      </c>
    </row>
    <row r="12" ht="28.45" customHeight="1" spans="1:2">
      <c r="A12" s="111" t="s">
        <v>32</v>
      </c>
      <c r="B12" s="84"/>
    </row>
    <row r="13" ht="28.45" customHeight="1" spans="1:2">
      <c r="A13" s="111" t="s">
        <v>33</v>
      </c>
      <c r="B13" s="84"/>
    </row>
    <row r="14" ht="28.45" customHeight="1" spans="1:2">
      <c r="A14" s="111" t="s">
        <v>34</v>
      </c>
      <c r="B14" s="84" t="s">
        <v>18</v>
      </c>
    </row>
    <row r="15" ht="36" customHeight="1" spans="1:2">
      <c r="A15" s="111" t="s">
        <v>35</v>
      </c>
      <c r="B15" s="42"/>
    </row>
  </sheetData>
  <mergeCells count="1"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15" sqref="D15"/>
    </sheetView>
  </sheetViews>
  <sheetFormatPr defaultColWidth="10" defaultRowHeight="13.5" outlineLevelCol="3"/>
  <cols>
    <col min="1" max="1" width="23.5" customWidth="1"/>
    <col min="2" max="2" width="13.875" customWidth="1"/>
    <col min="3" max="3" width="30.375" customWidth="1"/>
    <col min="4" max="4" width="14.5583333333333" customWidth="1"/>
  </cols>
  <sheetData>
    <row r="1" ht="29" customHeight="1" spans="1:4">
      <c r="A1" s="12" t="s">
        <v>36</v>
      </c>
      <c r="B1" s="12"/>
      <c r="C1" s="12"/>
      <c r="D1" s="12"/>
    </row>
    <row r="2" ht="15" customHeight="1" spans="1:4">
      <c r="A2" s="97"/>
      <c r="B2" s="97"/>
      <c r="C2" s="97"/>
      <c r="D2" s="98" t="s">
        <v>37</v>
      </c>
    </row>
    <row r="3" ht="20" customHeight="1" spans="1:4">
      <c r="A3" s="73" t="s">
        <v>38</v>
      </c>
      <c r="B3" s="73"/>
      <c r="C3" s="73" t="s">
        <v>39</v>
      </c>
      <c r="D3" s="73"/>
    </row>
    <row r="4" ht="20" customHeight="1" spans="1:4">
      <c r="A4" s="73" t="s">
        <v>40</v>
      </c>
      <c r="B4" s="73" t="s">
        <v>41</v>
      </c>
      <c r="C4" s="73" t="s">
        <v>40</v>
      </c>
      <c r="D4" s="73" t="s">
        <v>41</v>
      </c>
    </row>
    <row r="5" ht="20" customHeight="1" spans="1:4">
      <c r="A5" s="99" t="s">
        <v>42</v>
      </c>
      <c r="B5" s="100">
        <f>[1]表1!$B$6</f>
        <v>17013162.8</v>
      </c>
      <c r="C5" s="99" t="s">
        <v>43</v>
      </c>
      <c r="D5" s="100">
        <f>[1]表1!$D$6</f>
        <v>14987410.79</v>
      </c>
    </row>
    <row r="6" ht="20" customHeight="1" spans="1:4">
      <c r="A6" s="99" t="s">
        <v>44</v>
      </c>
      <c r="B6" s="101"/>
      <c r="C6" s="99" t="s">
        <v>45</v>
      </c>
      <c r="D6" s="100"/>
    </row>
    <row r="7" ht="20" customHeight="1" spans="1:4">
      <c r="A7" s="99" t="s">
        <v>46</v>
      </c>
      <c r="B7" s="101"/>
      <c r="C7" s="99" t="s">
        <v>47</v>
      </c>
      <c r="D7" s="100"/>
    </row>
    <row r="8" ht="20" customHeight="1" spans="1:4">
      <c r="A8" s="99" t="s">
        <v>48</v>
      </c>
      <c r="B8" s="101"/>
      <c r="C8" s="99" t="s">
        <v>49</v>
      </c>
      <c r="D8" s="100"/>
    </row>
    <row r="9" ht="20" customHeight="1" spans="1:4">
      <c r="A9" s="99" t="s">
        <v>50</v>
      </c>
      <c r="B9" s="101"/>
      <c r="C9" s="99" t="s">
        <v>51</v>
      </c>
      <c r="D9" s="100"/>
    </row>
    <row r="10" ht="20" customHeight="1" spans="1:4">
      <c r="A10" s="99" t="s">
        <v>52</v>
      </c>
      <c r="B10" s="101"/>
      <c r="C10" s="99" t="s">
        <v>53</v>
      </c>
      <c r="D10" s="100"/>
    </row>
    <row r="11" ht="20" customHeight="1" spans="1:4">
      <c r="A11" s="99" t="s">
        <v>54</v>
      </c>
      <c r="B11" s="101"/>
      <c r="C11" s="99" t="s">
        <v>55</v>
      </c>
      <c r="D11" s="100"/>
    </row>
    <row r="12" ht="20" customHeight="1" spans="1:4">
      <c r="A12" s="99" t="s">
        <v>56</v>
      </c>
      <c r="B12" s="101"/>
      <c r="C12" s="99" t="s">
        <v>57</v>
      </c>
      <c r="D12" s="100">
        <f>[1]表1!$D$13</f>
        <v>1157323.69</v>
      </c>
    </row>
    <row r="13" ht="20" customHeight="1" spans="1:4">
      <c r="A13" s="99" t="s">
        <v>58</v>
      </c>
      <c r="B13" s="101"/>
      <c r="C13" s="99" t="s">
        <v>59</v>
      </c>
      <c r="D13" s="100"/>
    </row>
    <row r="14" ht="20" customHeight="1" spans="1:4">
      <c r="A14" s="99"/>
      <c r="B14" s="102"/>
      <c r="C14" s="99" t="s">
        <v>60</v>
      </c>
      <c r="D14" s="100">
        <f>[1]表1!$D$14</f>
        <v>868428.32</v>
      </c>
    </row>
    <row r="15" ht="20" customHeight="1" spans="1:4">
      <c r="A15" s="99"/>
      <c r="B15" s="102"/>
      <c r="C15" s="99" t="s">
        <v>61</v>
      </c>
      <c r="D15" s="100"/>
    </row>
    <row r="16" ht="20" customHeight="1" spans="1:4">
      <c r="A16" s="99"/>
      <c r="B16" s="102"/>
      <c r="C16" s="99" t="s">
        <v>62</v>
      </c>
      <c r="D16" s="100"/>
    </row>
    <row r="17" ht="20" customHeight="1" spans="1:4">
      <c r="A17" s="99"/>
      <c r="B17" s="102"/>
      <c r="C17" s="99" t="s">
        <v>63</v>
      </c>
      <c r="D17" s="100"/>
    </row>
    <row r="18" ht="20" customHeight="1" spans="1:4">
      <c r="A18" s="99"/>
      <c r="B18" s="102"/>
      <c r="C18" s="99" t="s">
        <v>64</v>
      </c>
      <c r="D18" s="100"/>
    </row>
    <row r="19" ht="20" customHeight="1" spans="1:4">
      <c r="A19" s="103"/>
      <c r="B19" s="104"/>
      <c r="C19" s="99" t="s">
        <v>65</v>
      </c>
      <c r="D19" s="105"/>
    </row>
    <row r="20" ht="20" customHeight="1" spans="1:4">
      <c r="A20" s="103"/>
      <c r="B20" s="104"/>
      <c r="C20" s="99" t="s">
        <v>66</v>
      </c>
      <c r="D20" s="105"/>
    </row>
    <row r="21" ht="20" customHeight="1" spans="1:4">
      <c r="A21" s="103"/>
      <c r="B21" s="104"/>
      <c r="C21" s="99" t="s">
        <v>67</v>
      </c>
      <c r="D21" s="105"/>
    </row>
    <row r="22" ht="20" customHeight="1" spans="1:4">
      <c r="A22" s="103"/>
      <c r="B22" s="104"/>
      <c r="C22" s="99" t="s">
        <v>68</v>
      </c>
      <c r="D22" s="105"/>
    </row>
    <row r="23" ht="20" customHeight="1" spans="1:4">
      <c r="A23" s="103"/>
      <c r="B23" s="104"/>
      <c r="C23" s="99" t="s">
        <v>69</v>
      </c>
      <c r="D23" s="105"/>
    </row>
    <row r="24" ht="20" customHeight="1" spans="1:4">
      <c r="A24" s="99"/>
      <c r="B24" s="102"/>
      <c r="C24" s="99" t="s">
        <v>70</v>
      </c>
      <c r="D24" s="105"/>
    </row>
    <row r="25" ht="20" customHeight="1" spans="1:4">
      <c r="A25" s="99"/>
      <c r="B25" s="102"/>
      <c r="C25" s="99" t="s">
        <v>71</v>
      </c>
      <c r="D25" s="105"/>
    </row>
    <row r="26" ht="20" customHeight="1" spans="1:4">
      <c r="A26" s="99"/>
      <c r="B26" s="102"/>
      <c r="C26" s="99" t="s">
        <v>72</v>
      </c>
      <c r="D26" s="105"/>
    </row>
    <row r="27" ht="20" customHeight="1" spans="1:4">
      <c r="A27" s="103"/>
      <c r="B27" s="104"/>
      <c r="C27" s="99" t="s">
        <v>73</v>
      </c>
      <c r="D27" s="105"/>
    </row>
    <row r="28" ht="20" customHeight="1" spans="1:4">
      <c r="A28" s="103"/>
      <c r="B28" s="104"/>
      <c r="C28" s="99" t="s">
        <v>74</v>
      </c>
      <c r="D28" s="105"/>
    </row>
    <row r="29" ht="20" customHeight="1" spans="1:4">
      <c r="A29" s="103"/>
      <c r="B29" s="104"/>
      <c r="C29" s="99" t="s">
        <v>75</v>
      </c>
      <c r="D29" s="105"/>
    </row>
    <row r="30" ht="20" customHeight="1" spans="1:4">
      <c r="A30" s="103"/>
      <c r="B30" s="104"/>
      <c r="C30" s="99" t="s">
        <v>76</v>
      </c>
      <c r="D30" s="105"/>
    </row>
    <row r="31" ht="20" customHeight="1" spans="1:4">
      <c r="A31" s="103"/>
      <c r="B31" s="104"/>
      <c r="C31" s="99" t="s">
        <v>77</v>
      </c>
      <c r="D31" s="105"/>
    </row>
    <row r="32" ht="20" customHeight="1" spans="1:4">
      <c r="A32" s="99"/>
      <c r="B32" s="106"/>
      <c r="C32" s="99" t="s">
        <v>78</v>
      </c>
      <c r="D32" s="105"/>
    </row>
    <row r="33" ht="20" customHeight="1" spans="1:4">
      <c r="A33" s="99"/>
      <c r="B33" s="106"/>
      <c r="C33" s="99" t="s">
        <v>79</v>
      </c>
      <c r="D33" s="105"/>
    </row>
    <row r="34" ht="20" customHeight="1" spans="1:4">
      <c r="A34" s="99"/>
      <c r="B34" s="106"/>
      <c r="C34" s="99" t="s">
        <v>80</v>
      </c>
      <c r="D34" s="105"/>
    </row>
    <row r="35" ht="20" customHeight="1" spans="1:4">
      <c r="A35" s="103" t="s">
        <v>81</v>
      </c>
      <c r="B35" s="104">
        <f>SUM(B5:B13)</f>
        <v>17013162.8</v>
      </c>
      <c r="C35" s="103" t="s">
        <v>82</v>
      </c>
      <c r="D35" s="107">
        <f>SUM(D5:D34)</f>
        <v>17013162.8</v>
      </c>
    </row>
    <row r="36" ht="20" customHeight="1" spans="1:4">
      <c r="A36" s="103" t="s">
        <v>83</v>
      </c>
      <c r="B36" s="104"/>
      <c r="C36" s="103" t="s">
        <v>84</v>
      </c>
      <c r="D36" s="107"/>
    </row>
    <row r="37" ht="20" customHeight="1" spans="1:4">
      <c r="A37" s="103" t="s">
        <v>85</v>
      </c>
      <c r="B37" s="102"/>
      <c r="C37" s="99"/>
      <c r="D37" s="108"/>
    </row>
    <row r="38" ht="20" customHeight="1" spans="1:4">
      <c r="A38" s="103" t="s">
        <v>86</v>
      </c>
      <c r="B38" s="104">
        <f>B35+B36</f>
        <v>17013162.8</v>
      </c>
      <c r="C38" s="103" t="s">
        <v>87</v>
      </c>
      <c r="D38" s="107">
        <f>D35+D36</f>
        <v>17013162.8</v>
      </c>
    </row>
  </sheetData>
  <mergeCells count="4">
    <mergeCell ref="A1:D1"/>
    <mergeCell ref="A2:C2"/>
    <mergeCell ref="A3:B3"/>
    <mergeCell ref="C3:D3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6" sqref="B6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1" customHeight="1" spans="1:1">
      <c r="A1" s="27"/>
    </row>
    <row r="2" ht="24.75" customHeight="1" spans="1:2">
      <c r="A2" s="20" t="s">
        <v>88</v>
      </c>
      <c r="B2" s="20"/>
    </row>
    <row r="3" ht="24.75" customHeight="1" spans="1:2">
      <c r="A3" s="88"/>
      <c r="B3" s="21" t="s">
        <v>37</v>
      </c>
    </row>
    <row r="4" ht="22" customHeight="1" spans="1:2">
      <c r="A4" s="31" t="s">
        <v>40</v>
      </c>
      <c r="B4" s="31" t="s">
        <v>41</v>
      </c>
    </row>
    <row r="5" s="17" customFormat="1" ht="22" customHeight="1" spans="1:3">
      <c r="A5" s="89" t="s">
        <v>89</v>
      </c>
      <c r="B5" s="90">
        <f>B6</f>
        <v>17013162.8</v>
      </c>
      <c r="C5" s="18"/>
    </row>
    <row r="6" s="17" customFormat="1" ht="22" customHeight="1" spans="1:3">
      <c r="A6" s="91" t="s">
        <v>90</v>
      </c>
      <c r="B6" s="92">
        <f>表1!D35</f>
        <v>17013162.8</v>
      </c>
      <c r="C6" s="18"/>
    </row>
    <row r="7" s="17" customFormat="1" ht="22" customHeight="1" spans="1:3">
      <c r="A7" s="91" t="s">
        <v>91</v>
      </c>
      <c r="B7" s="92"/>
      <c r="C7" s="18"/>
    </row>
    <row r="8" s="17" customFormat="1" ht="22" customHeight="1" spans="1:3">
      <c r="A8" s="89" t="s">
        <v>92</v>
      </c>
      <c r="B8" s="92">
        <f>B9+B10</f>
        <v>0</v>
      </c>
      <c r="C8" s="18"/>
    </row>
    <row r="9" s="17" customFormat="1" ht="22" customHeight="1" spans="1:3">
      <c r="A9" s="91" t="s">
        <v>90</v>
      </c>
      <c r="B9" s="92"/>
      <c r="C9" s="18"/>
    </row>
    <row r="10" s="17" customFormat="1" ht="22" customHeight="1" spans="1:3">
      <c r="A10" s="91" t="s">
        <v>91</v>
      </c>
      <c r="B10" s="92"/>
      <c r="C10" s="18"/>
    </row>
    <row r="11" s="17" customFormat="1" ht="22" customHeight="1" spans="1:3">
      <c r="A11" s="89" t="s">
        <v>93</v>
      </c>
      <c r="B11" s="92"/>
      <c r="C11" s="18"/>
    </row>
    <row r="12" s="17" customFormat="1" ht="22" customHeight="1" spans="1:3">
      <c r="A12" s="91" t="s">
        <v>90</v>
      </c>
      <c r="B12" s="92"/>
      <c r="C12" s="18"/>
    </row>
    <row r="13" s="17" customFormat="1" ht="22" customHeight="1" spans="1:3">
      <c r="A13" s="91" t="s">
        <v>91</v>
      </c>
      <c r="B13" s="92"/>
      <c r="C13" s="18"/>
    </row>
    <row r="14" s="17" customFormat="1" ht="22" customHeight="1" spans="1:3">
      <c r="A14" s="93" t="s">
        <v>94</v>
      </c>
      <c r="B14" s="92">
        <f>SUM(B15:B17)</f>
        <v>0</v>
      </c>
      <c r="C14" s="18"/>
    </row>
    <row r="15" s="17" customFormat="1" ht="22" customHeight="1" spans="1:3">
      <c r="A15" s="91" t="s">
        <v>95</v>
      </c>
      <c r="B15" s="92"/>
      <c r="C15" s="18"/>
    </row>
    <row r="16" s="17" customFormat="1" ht="22" customHeight="1" spans="1:3">
      <c r="A16" s="91" t="s">
        <v>96</v>
      </c>
      <c r="B16" s="92"/>
      <c r="C16" s="18"/>
    </row>
    <row r="17" s="17" customFormat="1" ht="22" customHeight="1" spans="1:3">
      <c r="A17" s="91" t="s">
        <v>97</v>
      </c>
      <c r="B17" s="92"/>
      <c r="C17" s="18"/>
    </row>
    <row r="18" s="17" customFormat="1" ht="22" customHeight="1" spans="1:3">
      <c r="A18" s="93" t="s">
        <v>98</v>
      </c>
      <c r="B18" s="92"/>
      <c r="C18" s="18"/>
    </row>
    <row r="19" s="17" customFormat="1" ht="22" customHeight="1" spans="1:3">
      <c r="A19" s="93" t="s">
        <v>99</v>
      </c>
      <c r="B19" s="92"/>
      <c r="C19" s="18"/>
    </row>
    <row r="20" s="17" customFormat="1" ht="22" customHeight="1" spans="1:3">
      <c r="A20" s="93" t="s">
        <v>100</v>
      </c>
      <c r="B20" s="92"/>
      <c r="C20" s="18"/>
    </row>
    <row r="21" s="17" customFormat="1" ht="22" customHeight="1" spans="1:3">
      <c r="A21" s="93" t="s">
        <v>101</v>
      </c>
      <c r="B21" s="92"/>
      <c r="C21" s="18"/>
    </row>
    <row r="22" s="17" customFormat="1" ht="22" customHeight="1" spans="1:3">
      <c r="A22" s="93" t="s">
        <v>102</v>
      </c>
      <c r="B22" s="90">
        <f>B23+B26+B29+B30</f>
        <v>0</v>
      </c>
      <c r="C22" s="18"/>
    </row>
    <row r="23" s="17" customFormat="1" ht="22" customHeight="1" spans="1:3">
      <c r="A23" s="91" t="s">
        <v>103</v>
      </c>
      <c r="B23" s="90">
        <f>B24+B25</f>
        <v>0</v>
      </c>
      <c r="C23" s="18"/>
    </row>
    <row r="24" s="17" customFormat="1" ht="22" customHeight="1" spans="1:3">
      <c r="A24" s="91" t="s">
        <v>104</v>
      </c>
      <c r="B24" s="90"/>
      <c r="C24" s="18"/>
    </row>
    <row r="25" s="17" customFormat="1" ht="22" customHeight="1" spans="1:3">
      <c r="A25" s="91" t="s">
        <v>105</v>
      </c>
      <c r="B25" s="90"/>
      <c r="C25" s="18"/>
    </row>
    <row r="26" s="17" customFormat="1" ht="22" customHeight="1" spans="1:3">
      <c r="A26" s="91" t="s">
        <v>106</v>
      </c>
      <c r="B26" s="90">
        <f>B27+B28</f>
        <v>0</v>
      </c>
      <c r="C26" s="18"/>
    </row>
    <row r="27" s="17" customFormat="1" ht="22" customHeight="1" spans="1:3">
      <c r="A27" s="91" t="s">
        <v>107</v>
      </c>
      <c r="B27" s="90"/>
      <c r="C27" s="18"/>
    </row>
    <row r="28" s="17" customFormat="1" ht="22" customHeight="1" spans="1:3">
      <c r="A28" s="91" t="s">
        <v>108</v>
      </c>
      <c r="B28" s="90"/>
      <c r="C28" s="18"/>
    </row>
    <row r="29" s="17" customFormat="1" ht="22" customHeight="1" spans="1:3">
      <c r="A29" s="91" t="s">
        <v>109</v>
      </c>
      <c r="B29" s="90"/>
      <c r="C29" s="18"/>
    </row>
    <row r="30" s="17" customFormat="1" ht="22" customHeight="1" spans="1:3">
      <c r="A30" s="91" t="s">
        <v>110</v>
      </c>
      <c r="B30" s="90"/>
      <c r="C30" s="18"/>
    </row>
    <row r="31" ht="22" customHeight="1" spans="1:2">
      <c r="A31" s="94"/>
      <c r="B31" s="90"/>
    </row>
    <row r="32" s="17" customFormat="1" ht="22" customHeight="1" spans="1:3">
      <c r="A32" s="95" t="s">
        <v>111</v>
      </c>
      <c r="B32" s="96">
        <f>B5+B8+B14+B18+B19+B20+B21+B22</f>
        <v>17013162.8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590277777777778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7" sqref="C7:C17"/>
    </sheetView>
  </sheetViews>
  <sheetFormatPr defaultColWidth="10" defaultRowHeight="13.5" outlineLevelCol="4"/>
  <cols>
    <col min="1" max="1" width="35.125" customWidth="1"/>
    <col min="2" max="2" width="15.0666666666667" customWidth="1"/>
    <col min="3" max="3" width="15.875" customWidth="1"/>
    <col min="4" max="4" width="13.3" customWidth="1"/>
    <col min="5" max="5" width="9.375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112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3" t="s">
        <v>37</v>
      </c>
    </row>
    <row r="4" ht="22.75" customHeight="1" spans="1:5">
      <c r="A4" s="83" t="s">
        <v>113</v>
      </c>
      <c r="B4" s="83" t="s">
        <v>114</v>
      </c>
      <c r="C4" s="83" t="s">
        <v>115</v>
      </c>
      <c r="D4" s="83" t="s">
        <v>116</v>
      </c>
      <c r="E4" s="83" t="s">
        <v>117</v>
      </c>
    </row>
    <row r="5" ht="22.75" customHeight="1" spans="1:5">
      <c r="A5" s="84" t="s">
        <v>118</v>
      </c>
      <c r="B5" s="85">
        <f>C5+D5+E5</f>
        <v>17013162.8</v>
      </c>
      <c r="C5" s="85">
        <f>C6+C9+C15</f>
        <v>17013162.8</v>
      </c>
      <c r="D5" s="85">
        <f>D6+D9+D15</f>
        <v>0</v>
      </c>
      <c r="E5" s="86"/>
    </row>
    <row r="6" ht="24" customHeight="1" spans="1:5">
      <c r="A6" s="37" t="s">
        <v>119</v>
      </c>
      <c r="B6" s="85">
        <f>B7</f>
        <v>14987410.79</v>
      </c>
      <c r="C6" s="85">
        <f>C7</f>
        <v>14987410.79</v>
      </c>
      <c r="D6" s="85"/>
      <c r="E6" s="86"/>
    </row>
    <row r="7" customFormat="1" ht="24" customHeight="1" spans="1:5">
      <c r="A7" s="56" t="s">
        <v>120</v>
      </c>
      <c r="B7" s="79">
        <f>C7+D7+E7</f>
        <v>14987410.79</v>
      </c>
      <c r="C7" s="79">
        <f>C8</f>
        <v>14987410.79</v>
      </c>
      <c r="D7" s="79"/>
      <c r="E7" s="87"/>
    </row>
    <row r="8" customFormat="1" ht="24" customHeight="1" spans="1:5">
      <c r="A8" s="56" t="s">
        <v>121</v>
      </c>
      <c r="B8" s="79">
        <f>C8+D8+E8</f>
        <v>14987410.79</v>
      </c>
      <c r="C8" s="79">
        <f>'[1]表2-1'!$E$10</f>
        <v>14987410.79</v>
      </c>
      <c r="D8" s="79"/>
      <c r="E8" s="87"/>
    </row>
    <row r="9" s="26" customFormat="1" ht="24" customHeight="1" spans="1:5">
      <c r="A9" s="37" t="s">
        <v>122</v>
      </c>
      <c r="B9" s="85">
        <f t="shared" ref="B9:B17" si="0">C9+D9+E9</f>
        <v>1157323.69</v>
      </c>
      <c r="C9" s="85">
        <f>C10+C13</f>
        <v>1157323.69</v>
      </c>
      <c r="D9" s="85"/>
      <c r="E9" s="86"/>
    </row>
    <row r="10" customFormat="1" ht="24" customHeight="1" spans="1:5">
      <c r="A10" s="56" t="s">
        <v>123</v>
      </c>
      <c r="B10" s="79">
        <f t="shared" si="0"/>
        <v>1064195.28</v>
      </c>
      <c r="C10" s="79">
        <f>C11+C12</f>
        <v>1064195.28</v>
      </c>
      <c r="D10" s="79"/>
      <c r="E10" s="87"/>
    </row>
    <row r="11" customFormat="1" ht="24" customHeight="1" spans="1:5">
      <c r="A11" s="56" t="s">
        <v>124</v>
      </c>
      <c r="B11" s="79">
        <f t="shared" si="0"/>
        <v>58290</v>
      </c>
      <c r="C11" s="79">
        <f>'[1]表2-1'!$E$11</f>
        <v>58290</v>
      </c>
      <c r="D11" s="79"/>
      <c r="E11" s="87"/>
    </row>
    <row r="12" customFormat="1" ht="24" customHeight="1" spans="1:5">
      <c r="A12" s="56" t="s">
        <v>125</v>
      </c>
      <c r="B12" s="79">
        <f t="shared" si="0"/>
        <v>1005905.28</v>
      </c>
      <c r="C12" s="79">
        <f>'[1]表2-1'!$E$12</f>
        <v>1005905.28</v>
      </c>
      <c r="D12" s="79"/>
      <c r="E12" s="87"/>
    </row>
    <row r="13" customFormat="1" ht="24" customHeight="1" spans="1:5">
      <c r="A13" s="56" t="s">
        <v>126</v>
      </c>
      <c r="B13" s="79">
        <f t="shared" si="0"/>
        <v>93128.41</v>
      </c>
      <c r="C13" s="79">
        <f>C14</f>
        <v>93128.41</v>
      </c>
      <c r="D13" s="79"/>
      <c r="E13" s="87"/>
    </row>
    <row r="14" ht="24" customHeight="1" spans="1:5">
      <c r="A14" s="56" t="s">
        <v>127</v>
      </c>
      <c r="B14" s="85">
        <f t="shared" si="0"/>
        <v>93128.41</v>
      </c>
      <c r="C14" s="79">
        <f>'[1]表2-1'!$E$14</f>
        <v>93128.41</v>
      </c>
      <c r="D14" s="79"/>
      <c r="E14" s="87"/>
    </row>
    <row r="15" s="26" customFormat="1" ht="24" customHeight="1" spans="1:5">
      <c r="A15" s="37" t="s">
        <v>128</v>
      </c>
      <c r="B15" s="85">
        <f t="shared" si="0"/>
        <v>868428.32</v>
      </c>
      <c r="C15" s="85">
        <f>C16</f>
        <v>868428.32</v>
      </c>
      <c r="D15" s="85"/>
      <c r="E15" s="86"/>
    </row>
    <row r="16" ht="24" customHeight="1" spans="1:5">
      <c r="A16" s="56" t="s">
        <v>129</v>
      </c>
      <c r="B16" s="79">
        <f t="shared" si="0"/>
        <v>868428.32</v>
      </c>
      <c r="C16" s="79">
        <f>C17</f>
        <v>868428.32</v>
      </c>
      <c r="D16" s="79"/>
      <c r="E16" s="87"/>
    </row>
    <row r="17" ht="24" customHeight="1" spans="1:5">
      <c r="A17" s="56" t="s">
        <v>130</v>
      </c>
      <c r="B17" s="79">
        <f t="shared" si="0"/>
        <v>868428.32</v>
      </c>
      <c r="C17" s="79">
        <f>'[1]表2-1'!$E$15</f>
        <v>868428.32</v>
      </c>
      <c r="D17" s="79"/>
      <c r="E17" s="87"/>
    </row>
  </sheetData>
  <mergeCells count="1">
    <mergeCell ref="A2:E2"/>
  </mergeCells>
  <printOptions horizontalCentered="1"/>
  <pageMargins left="0.590277777777778" right="0.590277777777778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D16" sqref="D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0.875" customWidth="1"/>
    <col min="4" max="4" width="14.5583333333333" customWidth="1"/>
    <col min="5" max="5" width="18.725" customWidth="1"/>
    <col min="6" max="8" width="9.76666666666667" customWidth="1"/>
  </cols>
  <sheetData>
    <row r="1" ht="27" customHeight="1" spans="1:7">
      <c r="A1" s="12" t="s">
        <v>131</v>
      </c>
      <c r="B1" s="12"/>
      <c r="C1" s="12"/>
      <c r="D1" s="12"/>
      <c r="E1" s="11"/>
      <c r="F1" s="11"/>
      <c r="G1" s="11"/>
    </row>
    <row r="2" ht="22.75" customHeight="1" spans="1:7">
      <c r="A2" s="13"/>
      <c r="B2" s="13"/>
      <c r="C2" s="52" t="s">
        <v>37</v>
      </c>
      <c r="D2" s="52"/>
      <c r="E2" s="13"/>
      <c r="F2" s="13"/>
      <c r="G2" s="13"/>
    </row>
    <row r="3" ht="22.75" customHeight="1" spans="1:7">
      <c r="A3" s="73" t="s">
        <v>38</v>
      </c>
      <c r="B3" s="73"/>
      <c r="C3" s="73" t="s">
        <v>39</v>
      </c>
      <c r="D3" s="73"/>
      <c r="E3" s="13"/>
      <c r="F3" s="13"/>
      <c r="G3" s="13"/>
    </row>
    <row r="4" ht="22.75" customHeight="1" spans="1:7">
      <c r="A4" s="73" t="s">
        <v>40</v>
      </c>
      <c r="B4" s="73" t="s">
        <v>41</v>
      </c>
      <c r="C4" s="73" t="s">
        <v>40</v>
      </c>
      <c r="D4" s="73" t="s">
        <v>118</v>
      </c>
      <c r="E4" s="13"/>
      <c r="F4" s="13"/>
      <c r="G4" s="13"/>
    </row>
    <row r="5" ht="21" customHeight="1" spans="1:7">
      <c r="A5" s="49" t="s">
        <v>132</v>
      </c>
      <c r="B5" s="79">
        <f>SUM(B6:B8)</f>
        <v>17013162.8</v>
      </c>
      <c r="C5" s="49" t="s">
        <v>133</v>
      </c>
      <c r="D5" s="79">
        <f>SUM(D6:D35)</f>
        <v>17013162.8</v>
      </c>
      <c r="E5" s="13"/>
      <c r="F5" s="13"/>
      <c r="G5" s="13"/>
    </row>
    <row r="6" ht="21" customHeight="1" spans="1:7">
      <c r="A6" s="49" t="s">
        <v>134</v>
      </c>
      <c r="B6" s="79">
        <f>表1!B5</f>
        <v>17013162.8</v>
      </c>
      <c r="C6" s="49" t="s">
        <v>135</v>
      </c>
      <c r="D6" s="79">
        <f>表1!D5</f>
        <v>14987410.79</v>
      </c>
      <c r="E6" s="13"/>
      <c r="F6" s="13"/>
      <c r="G6" s="13"/>
    </row>
    <row r="7" ht="21" customHeight="1" spans="1:7">
      <c r="A7" s="49" t="s">
        <v>136</v>
      </c>
      <c r="B7" s="79"/>
      <c r="C7" s="49" t="s">
        <v>137</v>
      </c>
      <c r="D7" s="79"/>
      <c r="E7" s="13"/>
      <c r="F7" s="13"/>
      <c r="G7" s="13"/>
    </row>
    <row r="8" ht="21" customHeight="1" spans="1:7">
      <c r="A8" s="49" t="s">
        <v>138</v>
      </c>
      <c r="B8" s="79"/>
      <c r="C8" s="49" t="s">
        <v>139</v>
      </c>
      <c r="D8" s="79"/>
      <c r="E8" s="13"/>
      <c r="F8" s="13"/>
      <c r="G8" s="13"/>
    </row>
    <row r="9" ht="21" customHeight="1" spans="1:7">
      <c r="A9" s="49"/>
      <c r="B9" s="80"/>
      <c r="C9" s="49" t="s">
        <v>140</v>
      </c>
      <c r="D9" s="79"/>
      <c r="E9" s="13"/>
      <c r="F9" s="13"/>
      <c r="G9" s="13"/>
    </row>
    <row r="10" ht="21" customHeight="1" spans="1:7">
      <c r="A10" s="49"/>
      <c r="B10" s="80"/>
      <c r="C10" s="49" t="s">
        <v>141</v>
      </c>
      <c r="D10" s="79"/>
      <c r="E10" s="13"/>
      <c r="F10" s="13"/>
      <c r="G10" s="13"/>
    </row>
    <row r="11" ht="21" customHeight="1" spans="1:7">
      <c r="A11" s="49"/>
      <c r="B11" s="80"/>
      <c r="C11" s="49" t="s">
        <v>142</v>
      </c>
      <c r="D11" s="79"/>
      <c r="E11" s="13"/>
      <c r="F11" s="13"/>
      <c r="G11" s="13"/>
    </row>
    <row r="12" ht="21" customHeight="1" spans="1:7">
      <c r="A12" s="46"/>
      <c r="B12" s="78"/>
      <c r="C12" s="49" t="s">
        <v>143</v>
      </c>
      <c r="D12" s="79"/>
      <c r="E12" s="13"/>
      <c r="F12" s="13"/>
      <c r="G12" s="13"/>
    </row>
    <row r="13" ht="21" customHeight="1" spans="1:7">
      <c r="A13" s="49"/>
      <c r="B13" s="80"/>
      <c r="C13" s="49" t="s">
        <v>144</v>
      </c>
      <c r="D13" s="79">
        <f>表1!D12</f>
        <v>1157323.69</v>
      </c>
      <c r="E13" s="13"/>
      <c r="F13" s="13"/>
      <c r="G13" s="51"/>
    </row>
    <row r="14" ht="21" customHeight="1" spans="1:7">
      <c r="A14" s="49"/>
      <c r="B14" s="80"/>
      <c r="C14" s="49" t="s">
        <v>145</v>
      </c>
      <c r="D14" s="79"/>
      <c r="E14" s="13"/>
      <c r="F14" s="13"/>
      <c r="G14" s="13"/>
    </row>
    <row r="15" ht="21" customHeight="1" spans="1:7">
      <c r="A15" s="49"/>
      <c r="B15" s="80"/>
      <c r="C15" s="49" t="s">
        <v>146</v>
      </c>
      <c r="D15" s="79">
        <f>表1!D14</f>
        <v>868428.32</v>
      </c>
      <c r="E15" s="13"/>
      <c r="F15" s="13"/>
      <c r="G15" s="13"/>
    </row>
    <row r="16" ht="21" customHeight="1" spans="1:7">
      <c r="A16" s="49"/>
      <c r="B16" s="80"/>
      <c r="C16" s="49" t="s">
        <v>147</v>
      </c>
      <c r="D16" s="79"/>
      <c r="E16" s="13"/>
      <c r="F16" s="13"/>
      <c r="G16" s="13"/>
    </row>
    <row r="17" ht="21" customHeight="1" spans="1:7">
      <c r="A17" s="49"/>
      <c r="B17" s="80"/>
      <c r="C17" s="49" t="s">
        <v>148</v>
      </c>
      <c r="D17" s="79"/>
      <c r="E17" s="13"/>
      <c r="F17" s="13"/>
      <c r="G17" s="13"/>
    </row>
    <row r="18" ht="21" customHeight="1" spans="1:7">
      <c r="A18" s="49"/>
      <c r="B18" s="49"/>
      <c r="C18" s="49" t="s">
        <v>149</v>
      </c>
      <c r="D18" s="79"/>
      <c r="E18" s="13"/>
      <c r="F18" s="13"/>
      <c r="G18" s="13"/>
    </row>
    <row r="19" ht="21" customHeight="1" spans="1:7">
      <c r="A19" s="49"/>
      <c r="B19" s="49"/>
      <c r="C19" s="49" t="s">
        <v>150</v>
      </c>
      <c r="D19" s="81"/>
      <c r="E19" s="13"/>
      <c r="F19" s="13"/>
      <c r="G19" s="13"/>
    </row>
    <row r="20" ht="21" customHeight="1" spans="1:7">
      <c r="A20" s="49"/>
      <c r="B20" s="49"/>
      <c r="C20" s="49" t="s">
        <v>151</v>
      </c>
      <c r="D20" s="81"/>
      <c r="E20" s="13"/>
      <c r="F20" s="13"/>
      <c r="G20" s="13"/>
    </row>
    <row r="21" ht="21" customHeight="1" spans="1:7">
      <c r="A21" s="49"/>
      <c r="B21" s="49"/>
      <c r="C21" s="49" t="s">
        <v>152</v>
      </c>
      <c r="D21" s="81"/>
      <c r="E21" s="13"/>
      <c r="F21" s="13"/>
      <c r="G21" s="13"/>
    </row>
    <row r="22" ht="21" customHeight="1" spans="1:7">
      <c r="A22" s="49"/>
      <c r="B22" s="49"/>
      <c r="C22" s="49" t="s">
        <v>153</v>
      </c>
      <c r="D22" s="81"/>
      <c r="E22" s="13"/>
      <c r="F22" s="13"/>
      <c r="G22" s="13"/>
    </row>
    <row r="23" ht="21" customHeight="1" spans="1:7">
      <c r="A23" s="49"/>
      <c r="B23" s="49"/>
      <c r="C23" s="49" t="s">
        <v>154</v>
      </c>
      <c r="D23" s="81"/>
      <c r="E23" s="13"/>
      <c r="F23" s="13"/>
      <c r="G23" s="13"/>
    </row>
    <row r="24" ht="21" customHeight="1" spans="1:7">
      <c r="A24" s="49"/>
      <c r="B24" s="49"/>
      <c r="C24" s="49" t="s">
        <v>155</v>
      </c>
      <c r="D24" s="81"/>
      <c r="E24" s="13"/>
      <c r="F24" s="13"/>
      <c r="G24" s="13"/>
    </row>
    <row r="25" ht="21" customHeight="1" spans="1:7">
      <c r="A25" s="49"/>
      <c r="B25" s="49"/>
      <c r="C25" s="49" t="s">
        <v>156</v>
      </c>
      <c r="D25" s="81"/>
      <c r="E25" s="13"/>
      <c r="F25" s="13"/>
      <c r="G25" s="13"/>
    </row>
    <row r="26" ht="21" customHeight="1" spans="1:7">
      <c r="A26" s="49"/>
      <c r="B26" s="49"/>
      <c r="C26" s="49" t="s">
        <v>157</v>
      </c>
      <c r="D26" s="81"/>
      <c r="E26" s="13"/>
      <c r="F26" s="13"/>
      <c r="G26" s="13"/>
    </row>
    <row r="27" ht="21" customHeight="1" spans="1:7">
      <c r="A27" s="49"/>
      <c r="B27" s="49"/>
      <c r="C27" s="49" t="s">
        <v>158</v>
      </c>
      <c r="D27" s="81"/>
      <c r="E27" s="13"/>
      <c r="F27" s="13"/>
      <c r="G27" s="13"/>
    </row>
    <row r="28" ht="21" customHeight="1" spans="1:7">
      <c r="A28" s="49"/>
      <c r="B28" s="49"/>
      <c r="C28" s="49" t="s">
        <v>159</v>
      </c>
      <c r="D28" s="81"/>
      <c r="E28" s="13"/>
      <c r="F28" s="13"/>
      <c r="G28" s="13"/>
    </row>
    <row r="29" ht="21" customHeight="1" spans="1:7">
      <c r="A29" s="49"/>
      <c r="B29" s="49"/>
      <c r="C29" s="49" t="s">
        <v>160</v>
      </c>
      <c r="D29" s="81"/>
      <c r="E29" s="13"/>
      <c r="F29" s="13"/>
      <c r="G29" s="13"/>
    </row>
    <row r="30" ht="21" customHeight="1" spans="1:7">
      <c r="A30" s="49"/>
      <c r="B30" s="49"/>
      <c r="C30" s="49" t="s">
        <v>161</v>
      </c>
      <c r="D30" s="81"/>
      <c r="E30" s="13"/>
      <c r="F30" s="13"/>
      <c r="G30" s="13"/>
    </row>
    <row r="31" ht="21" customHeight="1" spans="1:7">
      <c r="A31" s="49"/>
      <c r="B31" s="49"/>
      <c r="C31" s="49" t="s">
        <v>162</v>
      </c>
      <c r="D31" s="81"/>
      <c r="E31" s="13"/>
      <c r="F31" s="13"/>
      <c r="G31" s="13"/>
    </row>
    <row r="32" ht="21" customHeight="1" spans="1:7">
      <c r="A32" s="49"/>
      <c r="B32" s="49"/>
      <c r="C32" s="49" t="s">
        <v>163</v>
      </c>
      <c r="D32" s="81"/>
      <c r="E32" s="13"/>
      <c r="F32" s="13"/>
      <c r="G32" s="13"/>
    </row>
    <row r="33" ht="21" customHeight="1" spans="1:7">
      <c r="A33" s="49"/>
      <c r="B33" s="49"/>
      <c r="C33" s="49" t="s">
        <v>164</v>
      </c>
      <c r="D33" s="81"/>
      <c r="E33" s="13"/>
      <c r="F33" s="13"/>
      <c r="G33" s="13"/>
    </row>
    <row r="34" ht="21" customHeight="1" spans="1:7">
      <c r="A34" s="49"/>
      <c r="B34" s="49"/>
      <c r="C34" s="49" t="s">
        <v>165</v>
      </c>
      <c r="D34" s="81"/>
      <c r="E34" s="13"/>
      <c r="F34" s="13"/>
      <c r="G34" s="13"/>
    </row>
    <row r="35" ht="21" customHeight="1" spans="1:7">
      <c r="A35" s="49"/>
      <c r="B35" s="49"/>
      <c r="C35" s="49" t="s">
        <v>166</v>
      </c>
      <c r="D35" s="82"/>
      <c r="E35" s="13"/>
      <c r="F35" s="13"/>
      <c r="G35" s="13"/>
    </row>
    <row r="36" ht="21" customHeight="1" spans="1:7">
      <c r="A36" s="73" t="s">
        <v>167</v>
      </c>
      <c r="B36" s="48">
        <f>B5</f>
        <v>17013162.8</v>
      </c>
      <c r="C36" s="73" t="s">
        <v>168</v>
      </c>
      <c r="D36" s="48">
        <f>D5</f>
        <v>17013162.8</v>
      </c>
      <c r="E36" s="51"/>
      <c r="F36" s="13"/>
      <c r="G36" s="13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15" sqref="C15"/>
    </sheetView>
  </sheetViews>
  <sheetFormatPr defaultColWidth="10" defaultRowHeight="13.5" outlineLevelRow="7"/>
  <cols>
    <col min="1" max="1" width="18.375" customWidth="1"/>
    <col min="2" max="2" width="18.05" customWidth="1"/>
    <col min="3" max="3" width="14.925" customWidth="1"/>
    <col min="4" max="4" width="14.375" customWidth="1"/>
    <col min="5" max="5" width="13.875" customWidth="1"/>
    <col min="6" max="11" width="9.625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39.85" customHeight="1" spans="1:11">
      <c r="A2" s="12" t="s">
        <v>169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75" customHeight="1" spans="1:11">
      <c r="A3" s="13"/>
      <c r="B3" s="13"/>
      <c r="C3" s="13"/>
      <c r="D3" s="13"/>
      <c r="E3" s="13"/>
      <c r="F3" s="13"/>
      <c r="G3" s="13"/>
      <c r="H3" s="13"/>
      <c r="I3" s="13"/>
      <c r="J3" s="52" t="s">
        <v>37</v>
      </c>
      <c r="K3" s="52"/>
    </row>
    <row r="4" ht="22.75" customHeight="1" spans="1:11">
      <c r="A4" s="73" t="s">
        <v>170</v>
      </c>
      <c r="B4" s="73" t="s">
        <v>118</v>
      </c>
      <c r="C4" s="73" t="s">
        <v>171</v>
      </c>
      <c r="D4" s="73"/>
      <c r="E4" s="73"/>
      <c r="F4" s="73" t="s">
        <v>172</v>
      </c>
      <c r="G4" s="73"/>
      <c r="H4" s="73"/>
      <c r="I4" s="73" t="s">
        <v>173</v>
      </c>
      <c r="J4" s="73"/>
      <c r="K4" s="73"/>
    </row>
    <row r="5" ht="22.75" customHeight="1" spans="1:11">
      <c r="A5" s="73"/>
      <c r="B5" s="73"/>
      <c r="C5" s="15" t="s">
        <v>118</v>
      </c>
      <c r="D5" s="15" t="s">
        <v>115</v>
      </c>
      <c r="E5" s="15" t="s">
        <v>116</v>
      </c>
      <c r="F5" s="15" t="s">
        <v>118</v>
      </c>
      <c r="G5" s="15" t="s">
        <v>115</v>
      </c>
      <c r="H5" s="15" t="s">
        <v>116</v>
      </c>
      <c r="I5" s="15" t="s">
        <v>118</v>
      </c>
      <c r="J5" s="15" t="s">
        <v>115</v>
      </c>
      <c r="K5" s="15" t="s">
        <v>116</v>
      </c>
    </row>
    <row r="6" ht="22.75" customHeight="1" spans="1:11">
      <c r="A6" s="46" t="s">
        <v>118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="10" customFormat="1" ht="22.75" customHeight="1" spans="1:11">
      <c r="A7" s="73" t="s">
        <v>2</v>
      </c>
      <c r="B7" s="75">
        <f>C7</f>
        <v>17013162.8</v>
      </c>
      <c r="C7" s="75">
        <f>D7+E7</f>
        <v>17013162.8</v>
      </c>
      <c r="D7" s="75">
        <f>表1!B5</f>
        <v>17013162.8</v>
      </c>
      <c r="E7" s="75"/>
      <c r="F7" s="75"/>
      <c r="G7" s="75"/>
      <c r="H7" s="75"/>
      <c r="I7" s="75"/>
      <c r="J7" s="75"/>
      <c r="K7" s="75"/>
    </row>
    <row r="8" ht="22.75" customHeight="1" spans="1:11">
      <c r="A8" s="76"/>
      <c r="B8" s="77"/>
      <c r="C8" s="77"/>
      <c r="D8" s="78"/>
      <c r="E8" s="78"/>
      <c r="F8" s="78"/>
      <c r="G8" s="78"/>
      <c r="H8" s="78"/>
      <c r="I8" s="78"/>
      <c r="J8" s="78"/>
      <c r="K8" s="7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550694444444444" right="0.511805555555556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11" sqref="G11"/>
    </sheetView>
  </sheetViews>
  <sheetFormatPr defaultColWidth="10" defaultRowHeight="13.5" outlineLevelCol="4"/>
  <cols>
    <col min="1" max="1" width="10" customWidth="1"/>
    <col min="2" max="2" width="27.375" customWidth="1"/>
    <col min="3" max="3" width="16.875" customWidth="1"/>
    <col min="4" max="4" width="17" customWidth="1"/>
    <col min="5" max="5" width="13" customWidth="1"/>
  </cols>
  <sheetData>
    <row r="1" ht="14.3" customHeight="1" spans="1:1">
      <c r="A1" s="62"/>
    </row>
    <row r="2" ht="36.9" customHeight="1" spans="1:5">
      <c r="A2" s="12" t="s">
        <v>174</v>
      </c>
      <c r="B2" s="12"/>
      <c r="C2" s="12"/>
      <c r="D2" s="12"/>
      <c r="E2" s="12"/>
    </row>
    <row r="3" ht="21.85" customHeight="1" spans="1:5">
      <c r="A3" s="13"/>
      <c r="B3" s="13"/>
      <c r="C3" s="52" t="s">
        <v>37</v>
      </c>
      <c r="D3" s="52"/>
      <c r="E3" s="52"/>
    </row>
    <row r="4" ht="22.75" customHeight="1" spans="1:5">
      <c r="A4" s="53" t="s">
        <v>113</v>
      </c>
      <c r="B4" s="53"/>
      <c r="C4" s="53" t="s">
        <v>171</v>
      </c>
      <c r="D4" s="53"/>
      <c r="E4" s="53"/>
    </row>
    <row r="5" s="60" customFormat="1" ht="22.75" customHeight="1" spans="1:5">
      <c r="A5" s="63" t="s">
        <v>175</v>
      </c>
      <c r="B5" s="63" t="s">
        <v>176</v>
      </c>
      <c r="C5" s="64" t="s">
        <v>118</v>
      </c>
      <c r="D5" s="63" t="s">
        <v>115</v>
      </c>
      <c r="E5" s="63" t="s">
        <v>116</v>
      </c>
    </row>
    <row r="6" s="60" customFormat="1" ht="22.75" customHeight="1" spans="1:5">
      <c r="A6" s="65"/>
      <c r="B6" s="66" t="s">
        <v>118</v>
      </c>
      <c r="C6" s="64">
        <f>D6+E6</f>
        <v>17013162.8</v>
      </c>
      <c r="D6" s="67">
        <f>D7+D10+D16</f>
        <v>17013162.8</v>
      </c>
      <c r="E6" s="67">
        <f>E7</f>
        <v>0</v>
      </c>
    </row>
    <row r="7" s="61" customFormat="1" ht="25" customHeight="1" spans="1:5">
      <c r="A7" s="37" t="s">
        <v>177</v>
      </c>
      <c r="B7" s="37" t="s">
        <v>178</v>
      </c>
      <c r="C7" s="64">
        <f>D7+E7</f>
        <v>14987410.79</v>
      </c>
      <c r="D7" s="67">
        <f>D8</f>
        <v>14987410.79</v>
      </c>
      <c r="E7" s="67"/>
    </row>
    <row r="8" s="60" customFormat="1" ht="25" customHeight="1" spans="1:5">
      <c r="A8" s="56" t="s">
        <v>179</v>
      </c>
      <c r="B8" s="56" t="s">
        <v>180</v>
      </c>
      <c r="C8" s="68">
        <f>D8+E8</f>
        <v>14987410.79</v>
      </c>
      <c r="D8" s="69">
        <v>14987410.79</v>
      </c>
      <c r="E8" s="69"/>
    </row>
    <row r="9" s="60" customFormat="1" ht="25" customHeight="1" spans="1:5">
      <c r="A9" s="56" t="s">
        <v>181</v>
      </c>
      <c r="B9" s="56" t="s">
        <v>182</v>
      </c>
      <c r="C9" s="68">
        <f>D9+E9</f>
        <v>14987410.79</v>
      </c>
      <c r="D9" s="69">
        <v>14987410.79</v>
      </c>
      <c r="E9" s="69"/>
    </row>
    <row r="10" s="61" customFormat="1" ht="25" customHeight="1" spans="1:5">
      <c r="A10" s="37" t="s">
        <v>183</v>
      </c>
      <c r="B10" s="37" t="s">
        <v>184</v>
      </c>
      <c r="C10" s="64">
        <f t="shared" ref="C10:C18" si="0">D10+E10</f>
        <v>1157323.69</v>
      </c>
      <c r="D10" s="67">
        <v>1157323.69</v>
      </c>
      <c r="E10" s="67"/>
    </row>
    <row r="11" s="60" customFormat="1" ht="25" customHeight="1" spans="1:5">
      <c r="A11" s="56" t="s">
        <v>185</v>
      </c>
      <c r="B11" s="56" t="s">
        <v>186</v>
      </c>
      <c r="C11" s="68">
        <f t="shared" si="0"/>
        <v>1064195.28</v>
      </c>
      <c r="D11" s="69">
        <v>1064195.28</v>
      </c>
      <c r="E11" s="69"/>
    </row>
    <row r="12" s="60" customFormat="1" ht="25" customHeight="1" spans="1:5">
      <c r="A12" s="56" t="s">
        <v>187</v>
      </c>
      <c r="B12" s="56" t="s">
        <v>188</v>
      </c>
      <c r="C12" s="68">
        <f t="shared" si="0"/>
        <v>58290</v>
      </c>
      <c r="D12" s="69">
        <v>58290</v>
      </c>
      <c r="E12" s="69"/>
    </row>
    <row r="13" s="60" customFormat="1" ht="25" customHeight="1" spans="1:5">
      <c r="A13" s="56" t="s">
        <v>189</v>
      </c>
      <c r="B13" s="56" t="s">
        <v>190</v>
      </c>
      <c r="C13" s="68">
        <f t="shared" si="0"/>
        <v>1005905.28</v>
      </c>
      <c r="D13" s="69">
        <v>1005905.28</v>
      </c>
      <c r="E13" s="69"/>
    </row>
    <row r="14" s="60" customFormat="1" ht="25" customHeight="1" spans="1:5">
      <c r="A14" s="56" t="s">
        <v>191</v>
      </c>
      <c r="B14" s="56" t="s">
        <v>192</v>
      </c>
      <c r="C14" s="68">
        <f t="shared" si="0"/>
        <v>93128.41</v>
      </c>
      <c r="D14" s="69">
        <v>93128.41</v>
      </c>
      <c r="E14" s="69"/>
    </row>
    <row r="15" s="60" customFormat="1" ht="25" customHeight="1" spans="1:5">
      <c r="A15" s="56" t="s">
        <v>193</v>
      </c>
      <c r="B15" s="56" t="s">
        <v>194</v>
      </c>
      <c r="C15" s="68">
        <f t="shared" si="0"/>
        <v>93128.41</v>
      </c>
      <c r="D15" s="70">
        <v>93128.41</v>
      </c>
      <c r="E15" s="70"/>
    </row>
    <row r="16" s="61" customFormat="1" ht="25" customHeight="1" spans="1:5">
      <c r="A16" s="37" t="s">
        <v>195</v>
      </c>
      <c r="B16" s="37" t="s">
        <v>196</v>
      </c>
      <c r="C16" s="64">
        <f t="shared" si="0"/>
        <v>868428.32</v>
      </c>
      <c r="D16" s="71">
        <v>868428.32</v>
      </c>
      <c r="E16" s="71"/>
    </row>
    <row r="17" s="60" customFormat="1" ht="25" customHeight="1" spans="1:5">
      <c r="A17" s="56" t="s">
        <v>197</v>
      </c>
      <c r="B17" s="56" t="s">
        <v>198</v>
      </c>
      <c r="C17" s="68">
        <f t="shared" si="0"/>
        <v>868428.32</v>
      </c>
      <c r="D17" s="70">
        <v>868428.32</v>
      </c>
      <c r="E17" s="70"/>
    </row>
    <row r="18" s="60" customFormat="1" ht="25" customHeight="1" spans="1:5">
      <c r="A18" s="56">
        <v>2101101</v>
      </c>
      <c r="B18" s="72" t="s">
        <v>199</v>
      </c>
      <c r="C18" s="68">
        <f t="shared" si="0"/>
        <v>868428.32</v>
      </c>
      <c r="D18" s="70">
        <v>868428.32</v>
      </c>
      <c r="E18" s="70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7" workbookViewId="0">
      <selection activeCell="E17" sqref="E17:E33"/>
    </sheetView>
  </sheetViews>
  <sheetFormatPr defaultColWidth="10" defaultRowHeight="13.5" outlineLevelCol="4"/>
  <cols>
    <col min="1" max="1" width="9.125" customWidth="1"/>
    <col min="2" max="2" width="23.75" customWidth="1"/>
    <col min="3" max="3" width="18.5" customWidth="1"/>
    <col min="4" max="4" width="16.875" customWidth="1"/>
    <col min="5" max="5" width="18.25" customWidth="1"/>
  </cols>
  <sheetData>
    <row r="1" ht="18.05" customHeight="1" spans="1:5">
      <c r="A1" s="11"/>
      <c r="B1" s="11"/>
      <c r="C1" s="11"/>
      <c r="D1" s="11"/>
      <c r="E1" s="11"/>
    </row>
    <row r="2" ht="39.85" customHeight="1" spans="1:5">
      <c r="A2" s="12" t="s">
        <v>200</v>
      </c>
      <c r="B2" s="12"/>
      <c r="C2" s="12"/>
      <c r="D2" s="12"/>
      <c r="E2" s="12"/>
    </row>
    <row r="3" ht="22.75" customHeight="1" spans="1:5">
      <c r="A3" s="51"/>
      <c r="B3" s="51"/>
      <c r="C3" s="13"/>
      <c r="D3" s="13"/>
      <c r="E3" s="52" t="s">
        <v>37</v>
      </c>
    </row>
    <row r="4" ht="22.75" customHeight="1" spans="1:5">
      <c r="A4" s="53" t="s">
        <v>201</v>
      </c>
      <c r="B4" s="53"/>
      <c r="C4" s="53" t="s">
        <v>202</v>
      </c>
      <c r="D4" s="53"/>
      <c r="E4" s="53"/>
    </row>
    <row r="5" ht="22.75" customHeight="1" spans="1:5">
      <c r="A5" s="53" t="s">
        <v>175</v>
      </c>
      <c r="B5" s="53" t="s">
        <v>176</v>
      </c>
      <c r="C5" s="53" t="s">
        <v>118</v>
      </c>
      <c r="D5" s="53" t="s">
        <v>203</v>
      </c>
      <c r="E5" s="53" t="s">
        <v>204</v>
      </c>
    </row>
    <row r="6" ht="21" customHeight="1" spans="1:5">
      <c r="A6" s="53"/>
      <c r="B6" s="54" t="s">
        <v>118</v>
      </c>
      <c r="C6" s="34">
        <f t="shared" ref="C6:C26" si="0">D6+E6</f>
        <v>17013162.8</v>
      </c>
      <c r="D6" s="34">
        <f>D7+D16+D35+D36</f>
        <v>15022676.87</v>
      </c>
      <c r="E6" s="34">
        <f>E16</f>
        <v>1990485.93</v>
      </c>
    </row>
    <row r="7" ht="21" customHeight="1" spans="1:5">
      <c r="A7" s="37" t="s">
        <v>205</v>
      </c>
      <c r="B7" s="37" t="s">
        <v>206</v>
      </c>
      <c r="C7" s="41">
        <f t="shared" si="0"/>
        <v>14964386.87</v>
      </c>
      <c r="D7" s="34">
        <f>SUM(D8:D15)</f>
        <v>14964386.87</v>
      </c>
      <c r="E7" s="55"/>
    </row>
    <row r="8" ht="21" customHeight="1" spans="1:5">
      <c r="A8" s="56" t="s">
        <v>207</v>
      </c>
      <c r="B8" s="56" t="s">
        <v>208</v>
      </c>
      <c r="C8" s="41">
        <f t="shared" si="0"/>
        <v>5248076.4</v>
      </c>
      <c r="D8" s="41">
        <f>[1]表4!$F$8</f>
        <v>5248076.4</v>
      </c>
      <c r="E8" s="57"/>
    </row>
    <row r="9" ht="21" customHeight="1" spans="1:5">
      <c r="A9" s="56" t="s">
        <v>209</v>
      </c>
      <c r="B9" s="56" t="s">
        <v>210</v>
      </c>
      <c r="C9" s="41">
        <f t="shared" si="0"/>
        <v>2239407.86</v>
      </c>
      <c r="D9" s="58">
        <f>[1]表4!$F$9</f>
        <v>2239407.86</v>
      </c>
      <c r="E9" s="57"/>
    </row>
    <row r="10" ht="21" customHeight="1" spans="1:5">
      <c r="A10" s="56" t="s">
        <v>211</v>
      </c>
      <c r="B10" s="56" t="s">
        <v>212</v>
      </c>
      <c r="C10" s="41">
        <f t="shared" si="0"/>
        <v>2665410</v>
      </c>
      <c r="D10" s="41">
        <f>[1]表4!$F$10</f>
        <v>2665410</v>
      </c>
      <c r="E10" s="57"/>
    </row>
    <row r="11" ht="21" customHeight="1" spans="1:5">
      <c r="A11" s="56" t="s">
        <v>213</v>
      </c>
      <c r="B11" s="56" t="s">
        <v>214</v>
      </c>
      <c r="C11" s="41">
        <f t="shared" si="0"/>
        <v>2810190.6</v>
      </c>
      <c r="D11" s="41">
        <f>[1]表4!$F$12</f>
        <v>2810190.6</v>
      </c>
      <c r="E11" s="57"/>
    </row>
    <row r="12" ht="21" customHeight="1" spans="1:5">
      <c r="A12" s="56" t="s">
        <v>215</v>
      </c>
      <c r="B12" s="56" t="s">
        <v>216</v>
      </c>
      <c r="C12" s="41">
        <f t="shared" si="0"/>
        <v>1005905.28</v>
      </c>
      <c r="D12" s="58">
        <f>[1]表4!$F$13</f>
        <v>1005905.28</v>
      </c>
      <c r="E12" s="57"/>
    </row>
    <row r="13" ht="21" customHeight="1" spans="1:5">
      <c r="A13" s="56" t="s">
        <v>217</v>
      </c>
      <c r="B13" s="56" t="s">
        <v>218</v>
      </c>
      <c r="C13" s="41">
        <f t="shared" si="0"/>
        <v>868428.32</v>
      </c>
      <c r="D13" s="41">
        <f>[1]表4!$F$15</f>
        <v>868428.32</v>
      </c>
      <c r="E13" s="57"/>
    </row>
    <row r="14" ht="21" customHeight="1" spans="1:5">
      <c r="A14" s="56" t="s">
        <v>219</v>
      </c>
      <c r="B14" s="56" t="s">
        <v>220</v>
      </c>
      <c r="C14" s="41">
        <f t="shared" si="0"/>
        <v>93128.41</v>
      </c>
      <c r="D14" s="41">
        <f>[1]表4!$F$16</f>
        <v>93128.41</v>
      </c>
      <c r="E14" s="57"/>
    </row>
    <row r="15" ht="21" customHeight="1" spans="1:5">
      <c r="A15" s="56" t="s">
        <v>221</v>
      </c>
      <c r="B15" s="56" t="s">
        <v>222</v>
      </c>
      <c r="C15" s="41">
        <f t="shared" si="0"/>
        <v>33840</v>
      </c>
      <c r="D15" s="41">
        <f>[1]表4!$F$18</f>
        <v>33840</v>
      </c>
      <c r="E15" s="57"/>
    </row>
    <row r="16" s="26" customFormat="1" ht="21" customHeight="1" spans="1:5">
      <c r="A16" s="37" t="s">
        <v>223</v>
      </c>
      <c r="B16" s="37" t="s">
        <v>224</v>
      </c>
      <c r="C16" s="34">
        <f t="shared" si="0"/>
        <v>1990485.93</v>
      </c>
      <c r="D16" s="55"/>
      <c r="E16" s="34">
        <f>SUM(E17:E33)</f>
        <v>1990485.93</v>
      </c>
    </row>
    <row r="17" ht="21" customHeight="1" spans="1:5">
      <c r="A17" s="39" t="s">
        <v>225</v>
      </c>
      <c r="B17" s="40" t="s">
        <v>226</v>
      </c>
      <c r="C17" s="41">
        <f t="shared" si="0"/>
        <v>425700</v>
      </c>
      <c r="D17" s="57"/>
      <c r="E17" s="41">
        <v>425700</v>
      </c>
    </row>
    <row r="18" ht="21" customHeight="1" spans="1:5">
      <c r="A18" s="39" t="s">
        <v>227</v>
      </c>
      <c r="B18" s="40" t="s">
        <v>228</v>
      </c>
      <c r="C18" s="41">
        <f t="shared" si="0"/>
        <v>200000</v>
      </c>
      <c r="D18" s="57"/>
      <c r="E18" s="41">
        <v>200000</v>
      </c>
    </row>
    <row r="19" ht="21" customHeight="1" spans="1:5">
      <c r="A19" s="39" t="s">
        <v>229</v>
      </c>
      <c r="B19" s="40" t="s">
        <v>230</v>
      </c>
      <c r="C19" s="41">
        <f t="shared" si="0"/>
        <v>10000</v>
      </c>
      <c r="D19" s="57"/>
      <c r="E19" s="41">
        <v>10000</v>
      </c>
    </row>
    <row r="20" ht="21" customHeight="1" spans="1:5">
      <c r="A20" s="39" t="s">
        <v>231</v>
      </c>
      <c r="B20" s="40" t="s">
        <v>232</v>
      </c>
      <c r="C20" s="41">
        <f t="shared" si="0"/>
        <v>70000</v>
      </c>
      <c r="D20" s="57"/>
      <c r="E20" s="41">
        <v>70000</v>
      </c>
    </row>
    <row r="21" ht="21" customHeight="1" spans="1:5">
      <c r="A21" s="39" t="s">
        <v>233</v>
      </c>
      <c r="B21" s="40" t="s">
        <v>234</v>
      </c>
      <c r="C21" s="41">
        <f t="shared" si="0"/>
        <v>80000</v>
      </c>
      <c r="D21" s="57"/>
      <c r="E21" s="41">
        <v>80000</v>
      </c>
    </row>
    <row r="22" ht="21" customHeight="1" spans="1:5">
      <c r="A22" s="39" t="s">
        <v>235</v>
      </c>
      <c r="B22" s="40" t="s">
        <v>236</v>
      </c>
      <c r="C22" s="41">
        <f t="shared" si="0"/>
        <v>80000</v>
      </c>
      <c r="D22" s="57"/>
      <c r="E22" s="41">
        <v>80000</v>
      </c>
    </row>
    <row r="23" ht="21" customHeight="1" spans="1:5">
      <c r="A23" s="39" t="s">
        <v>237</v>
      </c>
      <c r="B23" s="40" t="s">
        <v>238</v>
      </c>
      <c r="C23" s="41">
        <f t="shared" si="0"/>
        <v>170000</v>
      </c>
      <c r="D23" s="57"/>
      <c r="E23" s="41">
        <v>170000</v>
      </c>
    </row>
    <row r="24" ht="21" customHeight="1" spans="1:5">
      <c r="A24" s="39" t="s">
        <v>239</v>
      </c>
      <c r="B24" s="40" t="s">
        <v>240</v>
      </c>
      <c r="C24" s="41">
        <f t="shared" si="0"/>
        <v>20000</v>
      </c>
      <c r="D24" s="57"/>
      <c r="E24" s="41">
        <v>20000</v>
      </c>
    </row>
    <row r="25" ht="21" customHeight="1" spans="1:5">
      <c r="A25" s="39" t="s">
        <v>241</v>
      </c>
      <c r="B25" s="40" t="s">
        <v>242</v>
      </c>
      <c r="C25" s="41">
        <f t="shared" si="0"/>
        <v>50000</v>
      </c>
      <c r="D25" s="57"/>
      <c r="E25" s="41">
        <v>50000</v>
      </c>
    </row>
    <row r="26" ht="21" customHeight="1" spans="1:5">
      <c r="A26" s="39" t="s">
        <v>243</v>
      </c>
      <c r="B26" s="40" t="s">
        <v>244</v>
      </c>
      <c r="C26" s="41">
        <f t="shared" si="0"/>
        <v>50000</v>
      </c>
      <c r="D26" s="57"/>
      <c r="E26" s="41">
        <v>50000</v>
      </c>
    </row>
    <row r="27" ht="21" customHeight="1" spans="1:5">
      <c r="A27" s="39" t="s">
        <v>245</v>
      </c>
      <c r="B27" s="40" t="s">
        <v>246</v>
      </c>
      <c r="C27" s="41"/>
      <c r="D27" s="57"/>
      <c r="E27" s="41">
        <v>200000</v>
      </c>
    </row>
    <row r="28" ht="21" customHeight="1" spans="1:5">
      <c r="A28" s="39" t="s">
        <v>247</v>
      </c>
      <c r="B28" s="40" t="s">
        <v>248</v>
      </c>
      <c r="C28" s="41"/>
      <c r="D28" s="57"/>
      <c r="E28" s="41">
        <v>20000</v>
      </c>
    </row>
    <row r="29" ht="21" customHeight="1" spans="1:5">
      <c r="A29" s="39" t="s">
        <v>249</v>
      </c>
      <c r="B29" s="40" t="s">
        <v>250</v>
      </c>
      <c r="C29" s="41"/>
      <c r="D29" s="57"/>
      <c r="E29" s="41">
        <v>191036.66</v>
      </c>
    </row>
    <row r="30" ht="21" customHeight="1" spans="1:5">
      <c r="A30" s="39" t="s">
        <v>251</v>
      </c>
      <c r="B30" s="40" t="s">
        <v>252</v>
      </c>
      <c r="C30" s="41"/>
      <c r="D30" s="57"/>
      <c r="E30" s="41">
        <v>143749.27</v>
      </c>
    </row>
    <row r="31" ht="21" customHeight="1" spans="1:5">
      <c r="A31" s="39" t="s">
        <v>253</v>
      </c>
      <c r="B31" s="40" t="s">
        <v>254</v>
      </c>
      <c r="C31" s="41"/>
      <c r="D31" s="57"/>
      <c r="E31" s="41">
        <v>50000</v>
      </c>
    </row>
    <row r="32" ht="21" customHeight="1" spans="1:5">
      <c r="A32" s="39" t="s">
        <v>255</v>
      </c>
      <c r="B32" s="40" t="s">
        <v>256</v>
      </c>
      <c r="C32" s="41"/>
      <c r="D32" s="57"/>
      <c r="E32" s="41">
        <v>50000</v>
      </c>
    </row>
    <row r="33" ht="21" customHeight="1" spans="1:5">
      <c r="A33" s="39" t="s">
        <v>255</v>
      </c>
      <c r="B33" s="40" t="s">
        <v>257</v>
      </c>
      <c r="C33" s="41">
        <f>D33+E33</f>
        <v>180000</v>
      </c>
      <c r="D33" s="57"/>
      <c r="E33" s="41">
        <v>180000</v>
      </c>
    </row>
    <row r="34" ht="21" customHeight="1" spans="1:5">
      <c r="A34" s="39" t="s">
        <v>258</v>
      </c>
      <c r="B34" s="59" t="s">
        <v>259</v>
      </c>
      <c r="C34" s="41">
        <f>D34</f>
        <v>58290</v>
      </c>
      <c r="D34" s="41">
        <f>D35+D36</f>
        <v>58290</v>
      </c>
      <c r="E34" s="41"/>
    </row>
    <row r="35" ht="21" customHeight="1" spans="1:5">
      <c r="A35" s="56" t="s">
        <v>260</v>
      </c>
      <c r="B35" s="56" t="s">
        <v>261</v>
      </c>
      <c r="C35" s="41">
        <f>D35+E35</f>
        <v>29250</v>
      </c>
      <c r="D35" s="41">
        <v>29250</v>
      </c>
      <c r="E35" s="57"/>
    </row>
    <row r="36" ht="21" customHeight="1" spans="1:5">
      <c r="A36" s="56" t="s">
        <v>262</v>
      </c>
      <c r="B36" s="56" t="s">
        <v>263</v>
      </c>
      <c r="C36" s="41">
        <f>D36+E36</f>
        <v>29040</v>
      </c>
      <c r="D36" s="41">
        <v>29040</v>
      </c>
      <c r="E36" s="5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鹏飞</cp:lastModifiedBy>
  <dcterms:created xsi:type="dcterms:W3CDTF">2023-01-31T08:53:00Z</dcterms:created>
  <dcterms:modified xsi:type="dcterms:W3CDTF">2024-03-06T03:24:52Z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3DCF78F55E2D4F4E97A83DE458BE69FD_13</vt:lpwstr>
  </property>
</Properties>
</file>