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封面2021nb" sheetId="1" r:id="rId1"/>
    <sheet name="医疗资2021nb01" sheetId="3" r:id="rId2"/>
    <sheet name="医疗2021nb02" sheetId="4" r:id="rId3"/>
    <sheet name="医疗暂2021nb03" sheetId="5" r:id="rId4"/>
    <sheet name="其医资2021nb04" sheetId="6" r:id="rId5"/>
    <sheet name="其医收支2021nb05-1" sheetId="7" r:id="rId6"/>
    <sheet name="其医收支2021nb05-2" sheetId="8" r:id="rId7"/>
  </sheets>
  <calcPr calcId="144525"/>
</workbook>
</file>

<file path=xl/sharedStrings.xml><?xml version="1.0" encoding="utf-8"?>
<sst xmlns="http://schemas.openxmlformats.org/spreadsheetml/2006/main" count="394" uniqueCount="224">
  <si>
    <t>附件1</t>
  </si>
  <si>
    <t>2 0 2 1年 度 医 疗 保 险 基 金 年 报 表</t>
  </si>
  <si>
    <t>编制单位：宁县医疗保障局</t>
  </si>
  <si>
    <t>单位负责人：王天俊</t>
  </si>
  <si>
    <t>财务负责人：王科</t>
  </si>
  <si>
    <t>制表人：昔亚亚</t>
  </si>
  <si>
    <t>报出时间：2021年12月31日</t>
  </si>
  <si>
    <t>国家医保局 印 制</t>
  </si>
  <si>
    <t>2021 年 12 月</t>
  </si>
  <si>
    <t xml:space="preserve">  职工基本医疗保险基金资产负债表</t>
  </si>
  <si>
    <t>年报01表</t>
  </si>
  <si>
    <t>单位：</t>
  </si>
  <si>
    <t>庆阳市宁县</t>
  </si>
  <si>
    <t>2021年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</si>
  <si>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</si>
  <si>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</si>
  <si>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</si>
  <si>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</si>
  <si>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</si>
  <si>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</si>
  <si>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</si>
  <si>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</si>
  <si>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</si>
  <si>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</si>
  <si>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</si>
  <si>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</si>
  <si>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</si>
  <si>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</si>
  <si>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</si>
  <si>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</si>
  <si>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</si>
  <si>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</si>
  <si>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</si>
  <si>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</si>
  <si>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</si>
  <si>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</si>
  <si>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</si>
  <si>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</si>
  <si>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</si>
  <si>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</si>
  <si>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</si>
  <si>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</si>
  <si>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</si>
  <si>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</si>
  <si>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</si>
  <si>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</si>
  <si>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</si>
  <si>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</si>
  <si>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职工基本医疗保险基金收支表</t>
  </si>
  <si>
    <t>年报02表</t>
  </si>
  <si>
    <t>项目</t>
  </si>
  <si>
    <t>合  计</t>
  </si>
  <si>
    <t>职工基本医疗保险（统账结合）</t>
  </si>
  <si>
    <t>职工基本医疗保险单建统筹基金</t>
  </si>
  <si>
    <t xml:space="preserve">小计
</t>
  </si>
  <si>
    <t>统筹基金</t>
  </si>
  <si>
    <t>个人账户基金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</si>
  <si>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</si>
  <si>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</si>
  <si>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</si>
  <si>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</si>
  <si>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</si>
  <si>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</si>
  <si>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</si>
  <si>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（2）门诊大病</t>
  </si>
  <si>
    <t>——</t>
  </si>
  <si>
    <t>二、利息收入</t>
  </si>
  <si>
    <t xml:space="preserve">      （3）门诊统筹</t>
  </si>
  <si>
    <t xml:space="preserve">    （一）定期利息</t>
  </si>
  <si>
    <t xml:space="preserve">      （4）普通门诊支出</t>
  </si>
  <si>
    <t xml:space="preserve">    （二）活期利息</t>
  </si>
  <si>
    <t xml:space="preserve">      （5）定点药店医药费支出</t>
  </si>
  <si>
    <t>三、财政补贴收入</t>
  </si>
  <si>
    <t xml:space="preserve">      （6）生育医疗费支出</t>
  </si>
  <si>
    <t>其中：对医保基金负担新冠病毒疫苗及接种费用的补助</t>
  </si>
  <si>
    <t xml:space="preserve">      （7）生育津贴支出</t>
  </si>
  <si>
    <t xml:space="preserve">      （8）其他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</si>
  <si>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</si>
  <si>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</si>
  <si>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</si>
  <si>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</si>
  <si>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</si>
  <si>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</si>
  <si>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（5）定点药店医药费</t>
  </si>
  <si>
    <t xml:space="preserve">      （6）其他</t>
  </si>
  <si>
    <t>二、其他支出</t>
  </si>
  <si>
    <t>其中：划转长期护理保险支出</t>
  </si>
  <si>
    <t>七、转移收入</t>
  </si>
  <si>
    <t>三、转移支出</t>
  </si>
  <si>
    <t>小      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</si>
  <si>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</si>
  <si>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</si>
  <si>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</si>
  <si>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</si>
  <si>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</si>
  <si>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</si>
  <si>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</si>
  <si>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</si>
  <si>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</si>
  <si>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</si>
  <si>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</si>
  <si>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1.根据《关于印发&lt;社会保险基金财务制度&gt;的通知》财社〔2017〕144号，职工基本医保统筹基金待遇支出包括住院费用支出、门诊大病和门诊统筹费用支出，</t>
  </si>
  <si>
    <t>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</si>
  <si>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</si>
  <si>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3.纵向公式：1=2+4；5=6+7；21=1+5+8+11+13+14+20；25=21+22+23；29=25+27；
               31=32+33+34+35+36+37+38+39；40=41+42+43+44+45+46；50=30+47+49；54=50+51+52；58=54+56；</t>
  </si>
  <si>
    <t xml:space="preserve">    5.横向公式：合计=小计+单建统筹基金；小计=基本医疗保险统筹+医疗保险个人账户；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</si>
  <si>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</si>
  <si>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</si>
  <si>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</si>
  <si>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</si>
  <si>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</si>
  <si>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</si>
  <si>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</si>
  <si>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</si>
  <si>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</si>
  <si>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</si>
  <si>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</si>
  <si>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</si>
  <si>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</si>
  <si>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</si>
  <si>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</si>
  <si>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</si>
  <si>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</si>
  <si>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三、国家组织药品集中采购资金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</si>
  <si>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</si>
  <si>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</si>
  <si>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</si>
  <si>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</si>
  <si>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</si>
  <si>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五、其他</t>
  </si>
  <si>
    <t>31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</si>
  <si>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</si>
  <si>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</si>
  <si>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</si>
  <si>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</si>
  <si>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</si>
  <si>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</si>
  <si>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</si>
  <si>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</si>
  <si>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</si>
  <si>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</si>
  <si>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</si>
  <si>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</si>
  <si>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</si>
  <si>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</si>
  <si>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</si>
  <si>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</si>
  <si>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</si>
  <si>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</si>
  <si>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</si>
  <si>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</si>
  <si>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</si>
  <si>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</si>
  <si>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</si>
  <si>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</si>
  <si>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</si>
  <si>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</si>
  <si>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</si>
  <si>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</si>
  <si>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</si>
  <si>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</si>
  <si>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</si>
  <si>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</si>
  <si>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注：纵向公式：25=1+2+4+5；50=26+27+28+29+30；</t>
  </si>
  <si>
    <t xml:space="preserve">  其他医疗保险基金资产负债表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</si>
  <si>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</si>
  <si>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</si>
  <si>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</si>
  <si>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</si>
  <si>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</si>
  <si>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</si>
  <si>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补充医疗保险基金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</si>
  <si>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</si>
  <si>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</si>
  <si>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其他医疗保险基金收支表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</si>
  <si>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</si>
  <si>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</si>
  <si>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</si>
  <si>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</si>
  <si>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</si>
  <si>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</si>
  <si>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</si>
  <si>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</si>
  <si>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</si>
  <si>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</si>
  <si>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</si>
  <si>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</si>
  <si>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</si>
  <si>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>收入小计</t>
  </si>
  <si>
    <t>支出小计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</si>
  <si>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</si>
  <si>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</si>
  <si>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</si>
  <si>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</si>
  <si>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</si>
  <si>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</si>
  <si>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</si>
  <si>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</si>
  <si>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</si>
  <si>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</si>
  <si>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</si>
  <si>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</si>
  <si>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</si>
  <si>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</si>
  <si>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</si>
  <si>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</si>
  <si>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</si>
  <si>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</si>
  <si>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</si>
  <si>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</si>
  <si>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</si>
  <si>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</si>
  <si>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</si>
  <si>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</si>
  <si>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</si>
  <si>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</si>
  <si>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四、补充医疗保险基金</t>
  </si>
  <si>
    <t xml:space="preserve">    （一）补充医疗保险费收入</t>
  </si>
  <si>
    <t xml:space="preserve">    （一）补充医疗医保险费支出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</si>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</sst>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;\-#,##0.00"/>
    <numFmt numFmtId="43" formatCode="_ * #,##0.00_ ;_ * \-#,##0.00_ ;_ * &quot;-&quot;??_ ;_ @_ "/>
    <numFmt numFmtId="177" formatCode="#,##0.000_ ;\-#,##0.000"/>
    <numFmt numFmtId="178" formatCode="#,##0_ ;\-#,##0"/>
  </numFmts>
  <fonts count="31">
    <font>
      <sz val="11"/>
      <color theme="1"/>
      <name val="??"/>
      <charset val="134"/>
      <scheme val="minor"/>
    </font>
    <font>
      <sz val="10"/>
      <name val="宋体"/>
      <charset val="134"/>
    </font>
    <font>
      <sz val="23"/>
      <color indexed="8"/>
      <name val="宋体"/>
      <charset val="1"/>
    </font>
    <font>
      <sz val="10"/>
      <color indexed="8"/>
      <name val="宋体"/>
      <charset val="1"/>
    </font>
    <font>
      <b/>
      <sz val="10"/>
      <color indexed="8"/>
      <name val="宋体"/>
      <charset val="1"/>
    </font>
    <font>
      <sz val="23"/>
      <color indexed="8"/>
      <name val="微软雅黑"/>
      <charset val="1"/>
    </font>
    <font>
      <sz val="23"/>
      <name val="宋体"/>
      <charset val="1"/>
    </font>
    <font>
      <sz val="10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b/>
      <sz val="23"/>
      <color indexed="8"/>
      <name val="宋体"/>
      <charset val="1"/>
    </font>
    <font>
      <sz val="11"/>
      <color theme="1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1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9" borderId="19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29" borderId="23" applyNumberFormat="0" applyAlignment="0" applyProtection="0">
      <alignment vertical="center"/>
    </xf>
    <xf numFmtId="0" fontId="27" fillId="29" borderId="17" applyNumberFormat="0" applyAlignment="0" applyProtection="0">
      <alignment vertical="center"/>
    </xf>
    <xf numFmtId="0" fontId="16" fillId="16" borderId="1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</cellStyleXfs>
  <cellXfs count="76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right" vertical="center"/>
    </xf>
    <xf numFmtId="0" fontId="4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3" fillId="2" borderId="1" xfId="49" applyFont="1" applyFill="1" applyBorder="1" applyAlignment="1">
      <alignment horizontal="right" vertical="center"/>
    </xf>
    <xf numFmtId="0" fontId="3" fillId="2" borderId="1" xfId="49" applyFont="1" applyFill="1" applyBorder="1" applyAlignment="1">
      <alignment horizontal="left" vertical="center"/>
    </xf>
    <xf numFmtId="0" fontId="3" fillId="3" borderId="2" xfId="49" applyFont="1" applyFill="1" applyBorder="1" applyAlignment="1">
      <alignment horizontal="center" vertical="center"/>
    </xf>
    <xf numFmtId="0" fontId="3" fillId="3" borderId="2" xfId="49" applyFont="1" applyFill="1" applyBorder="1" applyAlignment="1">
      <alignment horizontal="left" vertical="center"/>
    </xf>
    <xf numFmtId="176" fontId="3" fillId="3" borderId="2" xfId="49" applyNumberFormat="1" applyFont="1" applyFill="1" applyBorder="1" applyAlignment="1">
      <alignment horizontal="center" vertical="center"/>
    </xf>
    <xf numFmtId="176" fontId="3" fillId="2" borderId="2" xfId="49" applyNumberFormat="1" applyFont="1" applyFill="1" applyBorder="1" applyAlignment="1">
      <alignment horizontal="right" vertical="center"/>
    </xf>
    <xf numFmtId="0" fontId="4" fillId="3" borderId="2" xfId="49" applyFont="1" applyFill="1" applyBorder="1" applyAlignment="1">
      <alignment horizontal="center" vertical="center"/>
    </xf>
    <xf numFmtId="176" fontId="3" fillId="4" borderId="2" xfId="49" applyNumberFormat="1" applyFont="1" applyFill="1" applyBorder="1" applyAlignment="1">
      <alignment horizontal="right" vertical="center"/>
    </xf>
    <xf numFmtId="176" fontId="3" fillId="3" borderId="2" xfId="49" applyNumberFormat="1" applyFont="1" applyFill="1" applyBorder="1" applyAlignment="1">
      <alignment horizontal="right" vertical="center"/>
    </xf>
    <xf numFmtId="0" fontId="3" fillId="3" borderId="3" xfId="49" applyFont="1" applyFill="1" applyBorder="1" applyAlignment="1">
      <alignment horizontal="center" vertical="center"/>
    </xf>
    <xf numFmtId="0" fontId="3" fillId="3" borderId="3" xfId="49" applyFont="1" applyFill="1" applyBorder="1" applyAlignment="1">
      <alignment horizontal="left" vertical="center"/>
    </xf>
    <xf numFmtId="176" fontId="3" fillId="2" borderId="3" xfId="49" applyNumberFormat="1" applyFont="1" applyFill="1" applyBorder="1" applyAlignment="1">
      <alignment horizontal="right" vertical="center"/>
    </xf>
    <xf numFmtId="0" fontId="3" fillId="3" borderId="4" xfId="49" applyFont="1" applyFill="1" applyBorder="1" applyAlignment="1">
      <alignment horizontal="center" vertical="center"/>
    </xf>
    <xf numFmtId="0" fontId="3" fillId="3" borderId="4" xfId="49" applyFont="1" applyFill="1" applyBorder="1" applyAlignment="1">
      <alignment horizontal="left" vertical="center"/>
    </xf>
    <xf numFmtId="176" fontId="3" fillId="2" borderId="4" xfId="49" applyNumberFormat="1" applyFont="1" applyFill="1" applyBorder="1" applyAlignment="1">
      <alignment horizontal="right" vertical="center"/>
    </xf>
    <xf numFmtId="176" fontId="3" fillId="3" borderId="4" xfId="49" applyNumberFormat="1" applyFont="1" applyFill="1" applyBorder="1" applyAlignment="1">
      <alignment horizontal="right" vertical="center"/>
    </xf>
    <xf numFmtId="0" fontId="3" fillId="3" borderId="5" xfId="49" applyFont="1" applyFill="1" applyBorder="1" applyAlignment="1">
      <alignment horizontal="left" vertical="center"/>
    </xf>
    <xf numFmtId="0" fontId="3" fillId="3" borderId="5" xfId="49" applyFont="1" applyFill="1" applyBorder="1" applyAlignment="1">
      <alignment horizontal="center" vertical="center"/>
    </xf>
    <xf numFmtId="176" fontId="3" fillId="4" borderId="5" xfId="49" applyNumberFormat="1" applyFont="1" applyFill="1" applyBorder="1" applyAlignment="1">
      <alignment horizontal="right" vertical="center"/>
    </xf>
    <xf numFmtId="176" fontId="3" fillId="4" borderId="3" xfId="49" applyNumberFormat="1" applyFont="1" applyFill="1" applyBorder="1" applyAlignment="1">
      <alignment horizontal="right" vertical="center"/>
    </xf>
    <xf numFmtId="0" fontId="3" fillId="2" borderId="6" xfId="49" applyFont="1" applyFill="1" applyBorder="1" applyAlignment="1">
      <alignment horizontal="left" vertical="center"/>
    </xf>
    <xf numFmtId="176" fontId="3" fillId="2" borderId="6" xfId="49" applyNumberFormat="1" applyFont="1" applyFill="1" applyBorder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176" fontId="3" fillId="2" borderId="0" xfId="49" applyNumberFormat="1" applyFont="1" applyFill="1" applyAlignment="1">
      <alignment horizontal="left" vertical="center"/>
    </xf>
    <xf numFmtId="0" fontId="5" fillId="2" borderId="0" xfId="49" applyFont="1" applyFill="1" applyAlignment="1">
      <alignment horizontal="center" vertical="center"/>
    </xf>
    <xf numFmtId="49" fontId="3" fillId="2" borderId="1" xfId="49" applyNumberFormat="1" applyFont="1" applyFill="1" applyBorder="1" applyAlignment="1">
      <alignment horizontal="left" vertical="center" wrapText="1"/>
    </xf>
    <xf numFmtId="0" fontId="3" fillId="3" borderId="7" xfId="49" applyFont="1" applyFill="1" applyBorder="1" applyAlignment="1">
      <alignment horizontal="left" vertical="center"/>
    </xf>
    <xf numFmtId="0" fontId="3" fillId="2" borderId="0" xfId="49" applyFont="1" applyFill="1" applyAlignment="1">
      <alignment vertical="center"/>
    </xf>
    <xf numFmtId="0" fontId="3" fillId="2" borderId="1" xfId="49" applyFont="1" applyFill="1" applyBorder="1" applyAlignment="1">
      <alignment horizontal="center" vertical="center"/>
    </xf>
    <xf numFmtId="176" fontId="3" fillId="5" borderId="2" xfId="49" applyNumberFormat="1" applyFont="1" applyFill="1" applyBorder="1" applyAlignment="1">
      <alignment horizontal="right" vertical="center"/>
    </xf>
    <xf numFmtId="0" fontId="5" fillId="3" borderId="0" xfId="49" applyFont="1" applyFill="1" applyAlignment="1">
      <alignment horizontal="center" vertical="center"/>
    </xf>
    <xf numFmtId="0" fontId="3" fillId="3" borderId="8" xfId="49" applyFont="1" applyFill="1" applyBorder="1" applyAlignment="1">
      <alignment horizontal="center" vertical="center"/>
    </xf>
    <xf numFmtId="0" fontId="3" fillId="3" borderId="9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 wrapText="1"/>
    </xf>
    <xf numFmtId="0" fontId="3" fillId="3" borderId="10" xfId="49" applyFont="1" applyFill="1" applyBorder="1" applyAlignment="1">
      <alignment horizontal="center" vertical="center"/>
    </xf>
    <xf numFmtId="0" fontId="3" fillId="3" borderId="11" xfId="49" applyFont="1" applyFill="1" applyBorder="1" applyAlignment="1">
      <alignment horizontal="center" vertical="center"/>
    </xf>
    <xf numFmtId="176" fontId="3" fillId="4" borderId="11" xfId="49" applyNumberFormat="1" applyFont="1" applyFill="1" applyBorder="1" applyAlignment="1">
      <alignment horizontal="right" vertical="center"/>
    </xf>
    <xf numFmtId="0" fontId="3" fillId="2" borderId="11" xfId="49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left" vertical="center" wrapText="1"/>
    </xf>
    <xf numFmtId="0" fontId="6" fillId="2" borderId="0" xfId="49" applyFont="1" applyFill="1" applyAlignment="1">
      <alignment horizontal="center"/>
    </xf>
    <xf numFmtId="0" fontId="7" fillId="2" borderId="0" xfId="49" applyFont="1" applyFill="1"/>
    <xf numFmtId="0" fontId="7" fillId="2" borderId="1" xfId="49" applyFont="1" applyFill="1" applyBorder="1"/>
    <xf numFmtId="0" fontId="3" fillId="3" borderId="2" xfId="49" applyFont="1" applyFill="1" applyBorder="1" applyAlignment="1">
      <alignment horizontal="center" vertical="center" wrapText="1"/>
    </xf>
    <xf numFmtId="0" fontId="3" fillId="3" borderId="2" xfId="49" applyFont="1" applyFill="1" applyBorder="1" applyAlignment="1">
      <alignment horizontal="left" vertical="center" wrapText="1"/>
    </xf>
    <xf numFmtId="0" fontId="3" fillId="3" borderId="3" xfId="49" applyFont="1" applyFill="1" applyBorder="1" applyAlignment="1">
      <alignment horizontal="left" vertical="center" wrapText="1"/>
    </xf>
    <xf numFmtId="176" fontId="3" fillId="3" borderId="3" xfId="49" applyNumberFormat="1" applyFont="1" applyFill="1" applyBorder="1" applyAlignment="1">
      <alignment horizontal="right" vertical="center"/>
    </xf>
    <xf numFmtId="176" fontId="3" fillId="2" borderId="5" xfId="49" applyNumberFormat="1" applyFont="1" applyFill="1" applyBorder="1" applyAlignment="1">
      <alignment horizontal="right" vertical="center"/>
    </xf>
    <xf numFmtId="0" fontId="3" fillId="3" borderId="12" xfId="49" applyFont="1" applyFill="1" applyBorder="1" applyAlignment="1">
      <alignment horizontal="center" vertical="center"/>
    </xf>
    <xf numFmtId="0" fontId="7" fillId="3" borderId="11" xfId="49" applyFont="1" applyFill="1" applyBorder="1"/>
    <xf numFmtId="0" fontId="7" fillId="3" borderId="13" xfId="49" applyFont="1" applyFill="1" applyBorder="1"/>
    <xf numFmtId="0" fontId="7" fillId="3" borderId="14" xfId="49" applyFont="1" applyFill="1" applyBorder="1"/>
    <xf numFmtId="0" fontId="7" fillId="3" borderId="15" xfId="49" applyFont="1" applyFill="1" applyBorder="1"/>
    <xf numFmtId="0" fontId="3" fillId="2" borderId="0" xfId="49" applyFont="1" applyFill="1" applyAlignment="1">
      <alignment horizontal="left" vertical="center" wrapText="1"/>
    </xf>
    <xf numFmtId="177" fontId="3" fillId="2" borderId="2" xfId="49" applyNumberFormat="1" applyFont="1" applyFill="1" applyBorder="1" applyAlignment="1">
      <alignment horizontal="right" vertical="center"/>
    </xf>
    <xf numFmtId="0" fontId="3" fillId="2" borderId="16" xfId="49" applyFont="1" applyFill="1" applyBorder="1" applyAlignment="1">
      <alignment horizontal="left" vertical="center"/>
    </xf>
    <xf numFmtId="0" fontId="3" fillId="2" borderId="16" xfId="49" applyFont="1" applyFill="1" applyBorder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horizontal="right" vertical="center"/>
    </xf>
    <xf numFmtId="0" fontId="8" fillId="2" borderId="0" xfId="49" applyFont="1" applyFill="1" applyAlignment="1">
      <alignment horizontal="left" vertical="center"/>
    </xf>
    <xf numFmtId="0" fontId="9" fillId="2" borderId="0" xfId="49" applyFont="1" applyFill="1"/>
    <xf numFmtId="0" fontId="10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vertical="center"/>
    </xf>
    <xf numFmtId="49" fontId="4" fillId="2" borderId="0" xfId="49" applyNumberFormat="1" applyFont="1" applyFill="1" applyAlignment="1">
      <alignment vertical="center" wrapText="1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horizontal="right" vertical="center"/>
    </xf>
    <xf numFmtId="49" fontId="4" fillId="2" borderId="0" xfId="49" applyNumberFormat="1" applyFont="1" applyFill="1" applyAlignment="1">
      <alignment horizontal="left" vertical="center" wrapText="1"/>
    </xf>
    <xf numFmtId="0" fontId="4" fillId="2" borderId="0" xfId="49" applyFont="1" applyFill="1" applyAlignment="1">
      <alignment vertical="center" wrapText="1"/>
    </xf>
    <xf numFmtId="0" fontId="10" fillId="2" borderId="0" xfId="49" applyFont="1" applyFill="1" applyAlignment="1">
      <alignment horizontal="center" vertical="center"/>
    </xf>
    <xf numFmtId="178" fontId="8" fillId="2" borderId="0" xfId="49" applyNumberFormat="1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zoomScalePageLayoutView="60" topLeftCell="A3" workbookViewId="0">
      <selection activeCell="K11" sqref="K11"/>
    </sheetView>
  </sheetViews>
  <sheetFormatPr defaultColWidth="8" defaultRowHeight="13.5"/>
  <cols>
    <col min="1" max="1" width="22.0833333333333" style="1"/>
    <col min="2" max="2" width="5.73333333333333" style="1"/>
    <col min="3" max="3" width="4.44166666666667" style="1"/>
    <col min="4" max="4" width="7.45833333333333" style="1"/>
    <col min="5" max="5" width="11.0416666666667" style="1"/>
    <col min="6" max="6" width="12.6166666666667" style="1"/>
    <col min="7" max="7" width="5.45" style="1"/>
    <col min="8" max="8" width="10.4666666666667" style="1"/>
    <col min="9" max="9" width="8.74166666666667" style="1"/>
    <col min="10" max="12" width="8.175" style="1"/>
    <col min="13" max="13" width="21.225" style="1"/>
    <col min="14" max="14" width="10.325" style="1"/>
  </cols>
  <sheetData>
    <row r="1" ht="14.25" hidden="1" customHeight="1" spans="1:14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ht="14.25" hidden="1" customHeight="1" spans="1:14">
      <c r="A2" s="64"/>
      <c r="B2" s="65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7" customHeight="1" spans="1:14">
      <c r="A3" s="5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ht="45" customHeight="1" spans="1:14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ht="37.5" customHeight="1" spans="1:14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74"/>
    </row>
    <row r="6" ht="45" customHeight="1" spans="1:14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ht="45" customHeight="1" spans="1:14">
      <c r="A7" s="4"/>
      <c r="B7" s="4"/>
      <c r="C7" s="4"/>
      <c r="D7" s="68" t="s">
        <v>2</v>
      </c>
      <c r="E7" s="68"/>
      <c r="F7" s="69"/>
      <c r="G7" s="69"/>
      <c r="H7" s="69"/>
      <c r="I7" s="69"/>
      <c r="J7" s="4"/>
      <c r="K7" s="4"/>
      <c r="L7" s="4"/>
      <c r="M7" s="4"/>
      <c r="N7" s="4"/>
    </row>
    <row r="8" ht="15" customHeight="1" spans="1:14">
      <c r="A8" s="4"/>
      <c r="B8" s="4"/>
      <c r="C8" s="4"/>
      <c r="D8" s="70"/>
      <c r="E8" s="70"/>
      <c r="F8" s="71"/>
      <c r="G8" s="71"/>
      <c r="H8" s="71"/>
      <c r="I8" s="71"/>
      <c r="J8" s="4"/>
      <c r="K8" s="4"/>
      <c r="L8" s="4"/>
      <c r="M8" s="4"/>
      <c r="N8" s="4"/>
    </row>
    <row r="9" ht="45" customHeight="1" spans="1:14">
      <c r="A9" s="4"/>
      <c r="B9" s="4"/>
      <c r="C9" s="4"/>
      <c r="D9" s="72" t="s">
        <v>3</v>
      </c>
      <c r="E9" s="70"/>
      <c r="F9" s="72"/>
      <c r="G9" s="73"/>
      <c r="H9" s="70" t="s">
        <v>4</v>
      </c>
      <c r="I9" s="70"/>
      <c r="J9" s="72"/>
      <c r="K9" s="73"/>
      <c r="L9" s="73"/>
      <c r="M9" s="4"/>
      <c r="N9" s="4"/>
    </row>
    <row r="10" ht="15" customHeight="1" spans="1:14">
      <c r="A10" s="4"/>
      <c r="B10" s="4"/>
      <c r="C10" s="4"/>
      <c r="D10" s="70"/>
      <c r="E10" s="70"/>
      <c r="F10" s="71"/>
      <c r="G10" s="71"/>
      <c r="H10" s="70"/>
      <c r="I10" s="70"/>
      <c r="J10" s="4"/>
      <c r="K10" s="4"/>
      <c r="L10" s="4"/>
      <c r="M10" s="4"/>
      <c r="N10" s="4"/>
    </row>
    <row r="11" ht="45" customHeight="1" spans="1:14">
      <c r="A11" s="4"/>
      <c r="B11" s="4"/>
      <c r="C11" s="4"/>
      <c r="D11" s="70" t="s">
        <v>5</v>
      </c>
      <c r="E11" s="70"/>
      <c r="F11" s="72"/>
      <c r="G11" s="73"/>
      <c r="H11" s="68" t="s">
        <v>6</v>
      </c>
      <c r="I11" s="68"/>
      <c r="J11" s="69"/>
      <c r="K11" s="69"/>
      <c r="L11" s="69"/>
      <c r="M11" s="4"/>
      <c r="N11" s="4"/>
    </row>
    <row r="12" ht="45" customHeight="1" spans="1:14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ht="45" customHeight="1" spans="1:14">
      <c r="A13" s="63" t="s">
        <v>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ht="45" customHeight="1" spans="1:14">
      <c r="A14" s="63" t="s">
        <v>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customHeight="1" spans="1:14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75"/>
    </row>
  </sheetData>
  <mergeCells count="9">
    <mergeCell ref="A5:M5"/>
    <mergeCell ref="D9:E9"/>
    <mergeCell ref="F9:G9"/>
    <mergeCell ref="H9:I9"/>
    <mergeCell ref="J9:L9"/>
    <mergeCell ref="D11:E11"/>
    <mergeCell ref="F11:G11"/>
    <mergeCell ref="A13:M13"/>
    <mergeCell ref="A14:M14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zoomScalePageLayoutView="60" workbookViewId="0">
      <pane topLeftCell="A7" activePane="bottomRight" state="frozen"/>
      <selection activeCell="A1" sqref="A1:D1"/>
    </sheetView>
  </sheetViews>
  <sheetFormatPr defaultColWidth="8" defaultRowHeight="13.5" outlineLevelCol="3"/>
  <cols>
    <col min="1" max="1" width="10.1833333333333" style="1"/>
    <col min="2" max="2" width="27.5333333333333" style="1"/>
    <col min="3" max="4" width="34.275" style="1"/>
  </cols>
  <sheetData>
    <row r="1" ht="64.5" customHeight="1" spans="1:4">
      <c r="A1" s="30" t="s">
        <v>9</v>
      </c>
      <c r="B1" s="30"/>
      <c r="C1" s="30"/>
      <c r="D1" s="30"/>
    </row>
    <row r="2" ht="14.25" hidden="1" customHeight="1" spans="1:4">
      <c r="A2" s="5"/>
      <c r="B2" s="5"/>
      <c r="C2" s="5"/>
      <c r="D2" s="3"/>
    </row>
    <row r="3" ht="15" customHeight="1" spans="1:4">
      <c r="A3" s="28"/>
      <c r="B3" s="28"/>
      <c r="C3" s="5"/>
      <c r="D3" s="3" t="s">
        <v>10</v>
      </c>
    </row>
    <row r="4" ht="15" customHeight="1" spans="1:4">
      <c r="A4" s="6" t="s">
        <v>11</v>
      </c>
      <c r="B4" s="7" t="s">
        <v>12</v>
      </c>
      <c r="C4" s="34" t="s">
        <v>13</v>
      </c>
      <c r="D4" s="6" t="s">
        <v>14</v>
      </c>
    </row>
    <row r="5" ht="22.5" customHeight="1" spans="1:4">
      <c r="A5" s="8" t="s">
        <v>15</v>
      </c>
      <c r="B5" s="8"/>
      <c r="C5" s="8" t="s">
        <v>16</v>
      </c>
      <c r="D5" s="8" t="s">
        <v>17</v>
      </c>
    </row>
    <row r="6" ht="22.5" customHeight="1" spans="1:4">
      <c r="A6" s="8"/>
      <c r="B6" s="8"/>
      <c r="C6" s="8"/>
      <c r="D6" s="8"/>
    </row>
    <row r="7" ht="22.5" customHeight="1" spans="1:4">
      <c r="A7" s="8" t="s">
        <v>18</v>
      </c>
      <c r="B7" s="9" t="s">
        <v>19</v>
      </c>
      <c r="C7" s="13">
        <f>SUM(C8:C12)</f>
        <v>41803373.99</v>
      </c>
      <c r="D7" s="13">
        <f>SUM(D8:D12)</f>
        <v>88900340.43</v>
      </c>
    </row>
    <row r="8" ht="22.5" customHeight="1" spans="1:4">
      <c r="A8" s="8" t="s">
        <v>20</v>
      </c>
      <c r="B8" s="9" t="s">
        <v>21</v>
      </c>
      <c r="C8" s="11">
        <v>0</v>
      </c>
      <c r="D8" s="11">
        <v>0</v>
      </c>
    </row>
    <row r="9" ht="22.5" customHeight="1" spans="1:4">
      <c r="A9" s="8" t="s">
        <v>22</v>
      </c>
      <c r="B9" s="9" t="s">
        <v>23</v>
      </c>
      <c r="C9" s="11">
        <v>0</v>
      </c>
      <c r="D9" s="11">
        <v>0</v>
      </c>
    </row>
    <row r="10" ht="22.5" customHeight="1" spans="1:4">
      <c r="A10" s="8" t="s">
        <v>24</v>
      </c>
      <c r="B10" s="9" t="s">
        <v>25</v>
      </c>
      <c r="C10" s="11">
        <v>38498167.46</v>
      </c>
      <c r="D10" s="11">
        <v>85545133.9</v>
      </c>
    </row>
    <row r="11" ht="22.5" customHeight="1" spans="1:4">
      <c r="A11" s="8" t="s">
        <v>26</v>
      </c>
      <c r="B11" s="9" t="s">
        <v>27</v>
      </c>
      <c r="C11" s="11">
        <v>3305206.53</v>
      </c>
      <c r="D11" s="35">
        <v>3355206.53</v>
      </c>
    </row>
    <row r="12" ht="22.5" customHeight="1" spans="1:4">
      <c r="A12" s="8" t="s">
        <v>28</v>
      </c>
      <c r="B12" s="9" t="s">
        <v>29</v>
      </c>
      <c r="C12" s="11">
        <v>0</v>
      </c>
      <c r="D12" s="11">
        <v>0</v>
      </c>
    </row>
    <row r="13" ht="22.5" customHeight="1" spans="1:4">
      <c r="A13" s="8" t="s">
        <v>30</v>
      </c>
      <c r="B13" s="9" t="s">
        <v>31</v>
      </c>
      <c r="C13" s="13">
        <f>SUM(C14:C15)</f>
        <v>0</v>
      </c>
      <c r="D13" s="13">
        <f>SUM(D14:D15)</f>
        <v>0</v>
      </c>
    </row>
    <row r="14" ht="22.5" customHeight="1" spans="1:4">
      <c r="A14" s="8" t="s">
        <v>32</v>
      </c>
      <c r="B14" s="9" t="s">
        <v>33</v>
      </c>
      <c r="C14" s="11">
        <v>0</v>
      </c>
      <c r="D14" s="35">
        <v>0</v>
      </c>
    </row>
    <row r="15" ht="22.5" customHeight="1" spans="1:4">
      <c r="A15" s="8" t="s">
        <v>34</v>
      </c>
      <c r="B15" s="9" t="s">
        <v>35</v>
      </c>
      <c r="C15" s="11">
        <v>0</v>
      </c>
      <c r="D15" s="11">
        <v>0</v>
      </c>
    </row>
    <row r="16" ht="22.5" customHeight="1" spans="1:4">
      <c r="A16" s="8" t="s">
        <v>36</v>
      </c>
      <c r="B16" s="9" t="s">
        <v>37</v>
      </c>
      <c r="C16" s="13">
        <f>C17+C18+C19</f>
        <v>41803373.99</v>
      </c>
      <c r="D16" s="13">
        <f>D17+D18+D19</f>
        <v>88900340.43</v>
      </c>
    </row>
    <row r="17" ht="22.5" customHeight="1" spans="1:4">
      <c r="A17" s="8" t="s">
        <v>38</v>
      </c>
      <c r="B17" s="9" t="s">
        <v>39</v>
      </c>
      <c r="C17" s="35">
        <v>8269286.41</v>
      </c>
      <c r="D17" s="35">
        <v>64035825.68</v>
      </c>
    </row>
    <row r="18" ht="22.5" customHeight="1" spans="1:4">
      <c r="A18" s="8" t="s">
        <v>40</v>
      </c>
      <c r="B18" s="9" t="s">
        <v>41</v>
      </c>
      <c r="C18" s="35">
        <v>33534087.58</v>
      </c>
      <c r="D18" s="35">
        <v>24864514.75</v>
      </c>
    </row>
    <row r="19" ht="22.5" customHeight="1" spans="1:4">
      <c r="A19" s="8" t="s">
        <v>42</v>
      </c>
      <c r="B19" s="9" t="s">
        <v>43</v>
      </c>
      <c r="C19" s="35">
        <v>0</v>
      </c>
      <c r="D19" s="35">
        <v>0</v>
      </c>
    </row>
    <row r="20" ht="22.5" customHeight="1" spans="1:4">
      <c r="A20" s="61" t="s">
        <v>44</v>
      </c>
      <c r="B20" s="61"/>
      <c r="C20" s="62"/>
      <c r="D20" s="61"/>
    </row>
    <row r="21" ht="15.75" customHeight="1" spans="1:4">
      <c r="A21" s="28" t="s">
        <v>45</v>
      </c>
      <c r="B21" s="28"/>
      <c r="C21" s="5"/>
      <c r="D21" s="28"/>
    </row>
    <row r="22" ht="17.25" customHeight="1" spans="1:4">
      <c r="A22" s="28" t="s">
        <v>46</v>
      </c>
      <c r="B22" s="28"/>
      <c r="C22" s="5"/>
      <c r="D22" s="28"/>
    </row>
    <row r="23" ht="16.5" customHeight="1" spans="1:4">
      <c r="A23" s="28" t="s">
        <v>47</v>
      </c>
      <c r="B23" s="28"/>
      <c r="C23" s="5"/>
      <c r="D23" s="28"/>
    </row>
  </sheetData>
  <mergeCells count="8">
    <mergeCell ref="A1:D1"/>
    <mergeCell ref="A20:D20"/>
    <mergeCell ref="A21:D21"/>
    <mergeCell ref="A22:D22"/>
    <mergeCell ref="A23:D23"/>
    <mergeCell ref="C5:C6"/>
    <mergeCell ref="D5:D6"/>
    <mergeCell ref="A5:B6"/>
  </mergeCells>
  <printOptions horizontalCentered="1"/>
  <pageMargins left="1.18110236220472" right="1.18110236220472" top="1.18110236220472" bottom="1.18110236220472" header="0.51181" footer="0.51181"/>
  <pageSetup paperSize="9" scale="94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zoomScalePageLayoutView="60" workbookViewId="0">
      <pane topLeftCell="A7" activePane="bottomRight" state="frozen"/>
      <selection activeCell="A1" sqref="A1:N1"/>
    </sheetView>
  </sheetViews>
  <sheetFormatPr defaultColWidth="8" defaultRowHeight="13.5"/>
  <cols>
    <col min="1" max="1" width="6.30833333333333" style="1"/>
    <col min="2" max="2" width="22.0833333333333" style="1"/>
    <col min="3" max="6" width="18.2083333333333" style="1"/>
    <col min="7" max="7" width="17.35" style="1"/>
    <col min="8" max="8" width="6.6" style="1"/>
    <col min="9" max="9" width="32.4083333333333" style="1"/>
    <col min="10" max="12" width="18.2083333333333" style="1"/>
    <col min="13" max="13" width="19.3583333333333" style="1"/>
    <col min="14" max="14" width="17.35" style="1"/>
  </cols>
  <sheetData>
    <row r="1" ht="48.75" customHeight="1" spans="1:14">
      <c r="A1" s="2" t="s">
        <v>48</v>
      </c>
      <c r="B1" s="2"/>
      <c r="C1" s="2"/>
      <c r="D1" s="46"/>
      <c r="E1" s="2"/>
      <c r="F1" s="2"/>
      <c r="G1" s="2"/>
      <c r="H1" s="2"/>
      <c r="I1" s="2"/>
      <c r="J1" s="2"/>
      <c r="K1" s="46"/>
      <c r="L1" s="2"/>
      <c r="M1" s="2"/>
      <c r="N1" s="2"/>
    </row>
    <row r="2" ht="0.75" customHeight="1" spans="1:14">
      <c r="A2" s="3"/>
      <c r="B2" s="3"/>
      <c r="C2" s="3"/>
      <c r="D2" s="47"/>
      <c r="E2" s="3"/>
      <c r="F2" s="3"/>
      <c r="G2" s="3"/>
      <c r="H2" s="5"/>
      <c r="I2" s="3"/>
      <c r="J2" s="3"/>
      <c r="K2" s="47"/>
      <c r="L2" s="3"/>
      <c r="M2" s="3"/>
      <c r="N2" s="3"/>
    </row>
    <row r="3" ht="18.75" customHeight="1" spans="1:14">
      <c r="A3" s="3"/>
      <c r="B3" s="3"/>
      <c r="C3" s="3"/>
      <c r="D3" s="47"/>
      <c r="E3" s="3"/>
      <c r="F3" s="3"/>
      <c r="G3" s="3"/>
      <c r="H3" s="5"/>
      <c r="I3" s="3"/>
      <c r="J3" s="3"/>
      <c r="K3" s="47"/>
      <c r="L3" s="3"/>
      <c r="M3" s="3"/>
      <c r="N3" s="3" t="s">
        <v>49</v>
      </c>
    </row>
    <row r="4" ht="18.75" customHeight="1" spans="1:14">
      <c r="A4" s="6" t="s">
        <v>11</v>
      </c>
      <c r="B4" s="7" t="s">
        <v>12</v>
      </c>
      <c r="C4" s="6"/>
      <c r="D4" s="48"/>
      <c r="E4" s="6"/>
      <c r="F4" s="34"/>
      <c r="G4" s="6" t="s">
        <v>13</v>
      </c>
      <c r="H4" s="7"/>
      <c r="I4" s="6"/>
      <c r="J4" s="34"/>
      <c r="K4" s="48"/>
      <c r="L4" s="34"/>
      <c r="M4" s="34"/>
      <c r="N4" s="6" t="s">
        <v>14</v>
      </c>
    </row>
    <row r="5" ht="18.75" customHeight="1" spans="1:14">
      <c r="A5" s="8" t="s">
        <v>50</v>
      </c>
      <c r="B5" s="8"/>
      <c r="C5" s="8" t="s">
        <v>51</v>
      </c>
      <c r="D5" s="8" t="s">
        <v>52</v>
      </c>
      <c r="E5" s="8"/>
      <c r="F5" s="8"/>
      <c r="G5" s="49" t="s">
        <v>53</v>
      </c>
      <c r="H5" s="8" t="s">
        <v>50</v>
      </c>
      <c r="I5" s="8"/>
      <c r="J5" s="8" t="s">
        <v>51</v>
      </c>
      <c r="K5" s="8" t="s">
        <v>52</v>
      </c>
      <c r="L5" s="8"/>
      <c r="M5" s="8"/>
      <c r="N5" s="49" t="s">
        <v>53</v>
      </c>
    </row>
    <row r="6" ht="29.25" customHeight="1" spans="1:14">
      <c r="A6" s="8"/>
      <c r="B6" s="8"/>
      <c r="C6" s="8"/>
      <c r="D6" s="49" t="s">
        <v>54</v>
      </c>
      <c r="E6" s="8" t="s">
        <v>55</v>
      </c>
      <c r="F6" s="8" t="s">
        <v>56</v>
      </c>
      <c r="G6" s="49"/>
      <c r="H6" s="8"/>
      <c r="I6" s="8"/>
      <c r="J6" s="8"/>
      <c r="K6" s="49" t="s">
        <v>54</v>
      </c>
      <c r="L6" s="8" t="s">
        <v>55</v>
      </c>
      <c r="M6" s="8" t="s">
        <v>56</v>
      </c>
      <c r="N6" s="49"/>
    </row>
    <row r="7" ht="18.75" customHeight="1" spans="1:14">
      <c r="A7" s="8" t="s">
        <v>18</v>
      </c>
      <c r="B7" s="9" t="s">
        <v>57</v>
      </c>
      <c r="C7" s="13">
        <f>C8+C10</f>
        <v>109626200.31</v>
      </c>
      <c r="D7" s="13">
        <f>D8+D10</f>
        <v>109626200.31</v>
      </c>
      <c r="E7" s="13">
        <f>E8+E10</f>
        <v>93833370.17</v>
      </c>
      <c r="F7" s="13">
        <f>F8+F10</f>
        <v>15792830.14</v>
      </c>
      <c r="G7" s="13">
        <f>G8+G10</f>
        <v>0</v>
      </c>
      <c r="H7" s="8">
        <v>30</v>
      </c>
      <c r="I7" s="9" t="s">
        <v>58</v>
      </c>
      <c r="J7" s="13">
        <f>J8+J17</f>
        <v>52557625</v>
      </c>
      <c r="K7" s="13">
        <f>K8+K17</f>
        <v>52557625</v>
      </c>
      <c r="L7" s="13">
        <f>L8+L17</f>
        <v>28247468.73</v>
      </c>
      <c r="M7" s="13">
        <f>M8+M17</f>
        <v>24310156.27</v>
      </c>
      <c r="N7" s="13">
        <f>N8+N17</f>
        <v>0</v>
      </c>
    </row>
    <row r="8" ht="18.75" customHeight="1" spans="1:14">
      <c r="A8" s="8" t="s">
        <v>20</v>
      </c>
      <c r="B8" s="9" t="s">
        <v>59</v>
      </c>
      <c r="C8" s="13">
        <f t="shared" ref="C8:C15" si="0">D8+G8</f>
        <v>93833370.17</v>
      </c>
      <c r="D8" s="13">
        <f t="shared" ref="D8:D15" si="1">E8+F8</f>
        <v>93833370.17</v>
      </c>
      <c r="E8" s="11">
        <v>93833370.17</v>
      </c>
      <c r="F8" s="11">
        <v>0</v>
      </c>
      <c r="G8" s="11">
        <v>0</v>
      </c>
      <c r="H8" s="8">
        <v>31</v>
      </c>
      <c r="I8" s="9" t="s">
        <v>60</v>
      </c>
      <c r="J8" s="13">
        <f>K8+N8</f>
        <v>21846466.26</v>
      </c>
      <c r="K8" s="13">
        <f>L8+M8</f>
        <v>21846466.26</v>
      </c>
      <c r="L8" s="13">
        <f>L9+L10+L11+L13+L14+L15+L16</f>
        <v>12122387.79</v>
      </c>
      <c r="M8" s="13">
        <f>M9+M12+M13+M14+M16</f>
        <v>9724078.47</v>
      </c>
      <c r="N8" s="13">
        <f>N9+N10+N11+N14+N15+N16</f>
        <v>0</v>
      </c>
    </row>
    <row r="9" ht="18.75" customHeight="1" spans="1:14">
      <c r="A9" s="8" t="s">
        <v>22</v>
      </c>
      <c r="B9" s="9" t="s">
        <v>61</v>
      </c>
      <c r="C9" s="13">
        <f t="shared" si="0"/>
        <v>0</v>
      </c>
      <c r="D9" s="13">
        <f t="shared" si="1"/>
        <v>0</v>
      </c>
      <c r="E9" s="11">
        <v>0</v>
      </c>
      <c r="F9" s="11">
        <v>0</v>
      </c>
      <c r="G9" s="11">
        <v>0</v>
      </c>
      <c r="H9" s="8">
        <v>32</v>
      </c>
      <c r="I9" s="9" t="s">
        <v>62</v>
      </c>
      <c r="J9" s="13">
        <f>K9+N9</f>
        <v>9899799.77</v>
      </c>
      <c r="K9" s="13">
        <f>L9+M9</f>
        <v>9899799.77</v>
      </c>
      <c r="L9" s="11">
        <v>9899799.77</v>
      </c>
      <c r="M9" s="11">
        <v>0</v>
      </c>
      <c r="N9" s="11">
        <v>0</v>
      </c>
    </row>
    <row r="10" ht="18.75" customHeight="1" spans="1:14">
      <c r="A10" s="8" t="s">
        <v>24</v>
      </c>
      <c r="B10" s="9" t="s">
        <v>63</v>
      </c>
      <c r="C10" s="13">
        <f t="shared" si="0"/>
        <v>15792830.14</v>
      </c>
      <c r="D10" s="13">
        <f t="shared" si="1"/>
        <v>15792830.14</v>
      </c>
      <c r="E10" s="11">
        <v>0</v>
      </c>
      <c r="F10" s="11">
        <v>15792830.14</v>
      </c>
      <c r="G10" s="11">
        <v>0</v>
      </c>
      <c r="H10" s="8">
        <v>33</v>
      </c>
      <c r="I10" s="9" t="s">
        <v>64</v>
      </c>
      <c r="J10" s="13">
        <f>K10+N10</f>
        <v>850263.2</v>
      </c>
      <c r="K10" s="13">
        <f>L10</f>
        <v>850263.2</v>
      </c>
      <c r="L10" s="11">
        <v>850263.2</v>
      </c>
      <c r="M10" s="10" t="s">
        <v>65</v>
      </c>
      <c r="N10" s="11">
        <v>0</v>
      </c>
    </row>
    <row r="11" ht="18.75" customHeight="1" spans="1:14">
      <c r="A11" s="8" t="s">
        <v>26</v>
      </c>
      <c r="B11" s="9" t="s">
        <v>66</v>
      </c>
      <c r="C11" s="13">
        <f t="shared" si="0"/>
        <v>687894.7</v>
      </c>
      <c r="D11" s="13">
        <f t="shared" si="1"/>
        <v>687894.7</v>
      </c>
      <c r="E11" s="13">
        <f>E12+E13</f>
        <v>325501.05</v>
      </c>
      <c r="F11" s="13">
        <f>F12+F13</f>
        <v>362393.65</v>
      </c>
      <c r="G11" s="13">
        <f>G12+G13</f>
        <v>0</v>
      </c>
      <c r="H11" s="8">
        <v>34</v>
      </c>
      <c r="I11" s="9" t="s">
        <v>67</v>
      </c>
      <c r="J11" s="13">
        <f>K11+N11</f>
        <v>0</v>
      </c>
      <c r="K11" s="13">
        <f>L11</f>
        <v>0</v>
      </c>
      <c r="L11" s="11">
        <v>0</v>
      </c>
      <c r="M11" s="10" t="s">
        <v>65</v>
      </c>
      <c r="N11" s="11">
        <v>0</v>
      </c>
    </row>
    <row r="12" ht="18.75" customHeight="1" spans="1:14">
      <c r="A12" s="8" t="s">
        <v>28</v>
      </c>
      <c r="B12" s="9" t="s">
        <v>68</v>
      </c>
      <c r="C12" s="13">
        <f t="shared" si="0"/>
        <v>0</v>
      </c>
      <c r="D12" s="13">
        <f t="shared" si="1"/>
        <v>0</v>
      </c>
      <c r="E12" s="11">
        <v>0</v>
      </c>
      <c r="F12" s="11">
        <v>0</v>
      </c>
      <c r="G12" s="11">
        <v>0</v>
      </c>
      <c r="H12" s="8">
        <v>35</v>
      </c>
      <c r="I12" s="9" t="s">
        <v>69</v>
      </c>
      <c r="J12" s="13">
        <f>K12</f>
        <v>0</v>
      </c>
      <c r="K12" s="13">
        <f>M12</f>
        <v>0</v>
      </c>
      <c r="L12" s="10" t="s">
        <v>65</v>
      </c>
      <c r="M12" s="11">
        <v>0</v>
      </c>
      <c r="N12" s="10" t="s">
        <v>65</v>
      </c>
    </row>
    <row r="13" ht="18.75" customHeight="1" spans="1:14">
      <c r="A13" s="8" t="s">
        <v>30</v>
      </c>
      <c r="B13" s="9" t="s">
        <v>70</v>
      </c>
      <c r="C13" s="13">
        <f t="shared" si="0"/>
        <v>687894.7</v>
      </c>
      <c r="D13" s="13">
        <f t="shared" si="1"/>
        <v>687894.7</v>
      </c>
      <c r="E13" s="11">
        <v>325501.05</v>
      </c>
      <c r="F13" s="11">
        <v>362393.65</v>
      </c>
      <c r="G13" s="11">
        <v>0</v>
      </c>
      <c r="H13" s="8">
        <v>36</v>
      </c>
      <c r="I13" s="9" t="s">
        <v>71</v>
      </c>
      <c r="J13" s="13">
        <f>K13</f>
        <v>9724078.47</v>
      </c>
      <c r="K13" s="13">
        <f>M13+L13</f>
        <v>9724078.47</v>
      </c>
      <c r="L13" s="11">
        <v>0</v>
      </c>
      <c r="M13" s="11">
        <v>9724078.47</v>
      </c>
      <c r="N13" s="10" t="s">
        <v>65</v>
      </c>
    </row>
    <row r="14" ht="18.75" customHeight="1" spans="1:14">
      <c r="A14" s="8" t="s">
        <v>32</v>
      </c>
      <c r="B14" s="50" t="s">
        <v>72</v>
      </c>
      <c r="C14" s="13">
        <f t="shared" si="0"/>
        <v>0</v>
      </c>
      <c r="D14" s="13">
        <f t="shared" si="1"/>
        <v>0</v>
      </c>
      <c r="E14" s="11">
        <v>0</v>
      </c>
      <c r="F14" s="11">
        <v>0</v>
      </c>
      <c r="G14" s="11">
        <v>0</v>
      </c>
      <c r="H14" s="8">
        <v>37</v>
      </c>
      <c r="I14" s="9" t="s">
        <v>73</v>
      </c>
      <c r="J14" s="13">
        <f t="shared" ref="J14:J20" si="2">K14+N14</f>
        <v>1245793.82</v>
      </c>
      <c r="K14" s="13">
        <f>L14+M14</f>
        <v>1245793.82</v>
      </c>
      <c r="L14" s="11">
        <v>1245793.82</v>
      </c>
      <c r="M14" s="11">
        <v>0</v>
      </c>
      <c r="N14" s="11">
        <v>0</v>
      </c>
    </row>
    <row r="15" ht="18.75" customHeight="1" spans="1:14">
      <c r="A15" s="8" t="s">
        <v>34</v>
      </c>
      <c r="B15" s="50" t="s">
        <v>74</v>
      </c>
      <c r="C15" s="13">
        <f t="shared" si="0"/>
        <v>0</v>
      </c>
      <c r="D15" s="13">
        <f t="shared" si="1"/>
        <v>0</v>
      </c>
      <c r="E15" s="11">
        <v>0</v>
      </c>
      <c r="F15" s="11">
        <v>0</v>
      </c>
      <c r="G15" s="11">
        <v>0</v>
      </c>
      <c r="H15" s="8">
        <v>38</v>
      </c>
      <c r="I15" s="9" t="s">
        <v>75</v>
      </c>
      <c r="J15" s="13">
        <f t="shared" si="2"/>
        <v>126531</v>
      </c>
      <c r="K15" s="13">
        <f>L15</f>
        <v>126531</v>
      </c>
      <c r="L15" s="11">
        <v>126531</v>
      </c>
      <c r="M15" s="10" t="s">
        <v>65</v>
      </c>
      <c r="N15" s="11">
        <v>0</v>
      </c>
    </row>
    <row r="16" ht="18.75" customHeight="1" spans="1:14">
      <c r="A16" s="8">
        <v>10</v>
      </c>
      <c r="B16" s="51"/>
      <c r="C16" s="52"/>
      <c r="D16" s="52"/>
      <c r="E16" s="52"/>
      <c r="F16" s="52"/>
      <c r="G16" s="52"/>
      <c r="H16" s="8">
        <v>39</v>
      </c>
      <c r="I16" s="9" t="s">
        <v>76</v>
      </c>
      <c r="J16" s="13">
        <f t="shared" si="2"/>
        <v>0</v>
      </c>
      <c r="K16" s="13">
        <f>L16+M16</f>
        <v>0</v>
      </c>
      <c r="L16" s="11">
        <v>0</v>
      </c>
      <c r="M16" s="11">
        <v>0</v>
      </c>
      <c r="N16" s="11">
        <v>0</v>
      </c>
    </row>
    <row r="17" ht="18.75" customHeight="1" spans="1:14">
      <c r="A17" s="8">
        <v>11</v>
      </c>
      <c r="B17" s="22" t="s">
        <v>77</v>
      </c>
      <c r="C17" s="24">
        <f>D17+G17</f>
        <v>95136.78</v>
      </c>
      <c r="D17" s="24">
        <f>E17+F17</f>
        <v>95136.78</v>
      </c>
      <c r="E17" s="53">
        <v>95136.78</v>
      </c>
      <c r="F17" s="53">
        <v>0</v>
      </c>
      <c r="G17" s="53">
        <v>0</v>
      </c>
      <c r="H17" s="8">
        <v>40</v>
      </c>
      <c r="I17" s="9" t="s">
        <v>78</v>
      </c>
      <c r="J17" s="13">
        <f t="shared" si="2"/>
        <v>30711158.74</v>
      </c>
      <c r="K17" s="13">
        <f>L17+M17</f>
        <v>30711158.74</v>
      </c>
      <c r="L17" s="13">
        <f>L18+L19+L20+L23</f>
        <v>16125080.94</v>
      </c>
      <c r="M17" s="13">
        <f>M18+M21+M22+M23</f>
        <v>14586077.8</v>
      </c>
      <c r="N17" s="13">
        <f>N18+N19+N20</f>
        <v>0</v>
      </c>
    </row>
    <row r="18" ht="18.75" customHeight="1" spans="1:14">
      <c r="A18" s="8">
        <v>12</v>
      </c>
      <c r="B18" s="9" t="s">
        <v>79</v>
      </c>
      <c r="C18" s="13">
        <f>D18+G18</f>
        <v>0</v>
      </c>
      <c r="D18" s="13">
        <f>E18+F18</f>
        <v>0</v>
      </c>
      <c r="E18" s="11">
        <v>0</v>
      </c>
      <c r="F18" s="11">
        <v>0</v>
      </c>
      <c r="G18" s="11">
        <v>0</v>
      </c>
      <c r="H18" s="8">
        <v>41</v>
      </c>
      <c r="I18" s="9" t="s">
        <v>80</v>
      </c>
      <c r="J18" s="13">
        <f t="shared" si="2"/>
        <v>14849696.14</v>
      </c>
      <c r="K18" s="13">
        <f>L18+M18</f>
        <v>14849696.14</v>
      </c>
      <c r="L18" s="11">
        <v>14849696.14</v>
      </c>
      <c r="M18" s="11">
        <v>0</v>
      </c>
      <c r="N18" s="11">
        <v>0</v>
      </c>
    </row>
    <row r="19" ht="18.75" customHeight="1" spans="1:14">
      <c r="A19" s="8">
        <v>13</v>
      </c>
      <c r="B19" s="9" t="s">
        <v>81</v>
      </c>
      <c r="C19" s="13">
        <f>D19+G19</f>
        <v>0</v>
      </c>
      <c r="D19" s="13">
        <f>E19+F19</f>
        <v>0</v>
      </c>
      <c r="E19" s="11">
        <v>0</v>
      </c>
      <c r="F19" s="11">
        <v>0</v>
      </c>
      <c r="G19" s="11">
        <v>0</v>
      </c>
      <c r="H19" s="8">
        <v>42</v>
      </c>
      <c r="I19" s="9" t="s">
        <v>64</v>
      </c>
      <c r="J19" s="13">
        <f t="shared" si="2"/>
        <v>1275384.8</v>
      </c>
      <c r="K19" s="13">
        <f>L19</f>
        <v>1275384.8</v>
      </c>
      <c r="L19" s="11">
        <v>1275384.8</v>
      </c>
      <c r="M19" s="10" t="s">
        <v>65</v>
      </c>
      <c r="N19" s="11">
        <v>0</v>
      </c>
    </row>
    <row r="20" ht="18.75" customHeight="1" spans="1:14">
      <c r="A20" s="8">
        <v>14</v>
      </c>
      <c r="B20" s="16" t="s">
        <v>82</v>
      </c>
      <c r="C20" s="25">
        <f>D20+G20</f>
        <v>0</v>
      </c>
      <c r="D20" s="25">
        <f>E20+F20</f>
        <v>0</v>
      </c>
      <c r="E20" s="17">
        <v>0</v>
      </c>
      <c r="F20" s="17">
        <v>0</v>
      </c>
      <c r="G20" s="17">
        <v>0</v>
      </c>
      <c r="H20" s="8">
        <v>43</v>
      </c>
      <c r="I20" s="9" t="s">
        <v>67</v>
      </c>
      <c r="J20" s="13">
        <f t="shared" si="2"/>
        <v>0</v>
      </c>
      <c r="K20" s="13">
        <f>L20</f>
        <v>0</v>
      </c>
      <c r="L20" s="11">
        <v>0</v>
      </c>
      <c r="M20" s="10" t="s">
        <v>65</v>
      </c>
      <c r="N20" s="11">
        <v>0</v>
      </c>
    </row>
    <row r="21" ht="18.75" customHeight="1" spans="1:14">
      <c r="A21" s="54">
        <v>15</v>
      </c>
      <c r="B21" s="55"/>
      <c r="C21" s="55"/>
      <c r="D21" s="55"/>
      <c r="E21" s="55"/>
      <c r="F21" s="55"/>
      <c r="G21" s="56"/>
      <c r="H21" s="8">
        <v>44</v>
      </c>
      <c r="I21" s="9" t="s">
        <v>69</v>
      </c>
      <c r="J21" s="13">
        <f>K21</f>
        <v>0</v>
      </c>
      <c r="K21" s="13">
        <f>M21</f>
        <v>0</v>
      </c>
      <c r="L21" s="10" t="s">
        <v>65</v>
      </c>
      <c r="M21" s="11">
        <v>0</v>
      </c>
      <c r="N21" s="10" t="s">
        <v>65</v>
      </c>
    </row>
    <row r="22" ht="18.75" customHeight="1" spans="1:14">
      <c r="A22" s="54">
        <v>16</v>
      </c>
      <c r="B22" s="55"/>
      <c r="C22" s="55"/>
      <c r="D22" s="55"/>
      <c r="E22" s="55"/>
      <c r="F22" s="55"/>
      <c r="G22" s="56"/>
      <c r="H22" s="8">
        <v>45</v>
      </c>
      <c r="I22" s="9" t="s">
        <v>83</v>
      </c>
      <c r="J22" s="13">
        <f>K22</f>
        <v>14586077.8</v>
      </c>
      <c r="K22" s="13">
        <f>M22</f>
        <v>14586077.8</v>
      </c>
      <c r="L22" s="10" t="s">
        <v>65</v>
      </c>
      <c r="M22" s="11">
        <v>14586077.8</v>
      </c>
      <c r="N22" s="10" t="s">
        <v>65</v>
      </c>
    </row>
    <row r="23" ht="18.75" customHeight="1" spans="1:14">
      <c r="A23" s="54">
        <v>17</v>
      </c>
      <c r="B23" s="55"/>
      <c r="C23" s="55"/>
      <c r="D23" s="55"/>
      <c r="E23" s="55"/>
      <c r="F23" s="55"/>
      <c r="G23" s="56"/>
      <c r="H23" s="8">
        <v>46</v>
      </c>
      <c r="I23" s="9" t="s">
        <v>84</v>
      </c>
      <c r="J23" s="13">
        <f>K23</f>
        <v>0</v>
      </c>
      <c r="K23" s="13">
        <f>L23+M23</f>
        <v>0</v>
      </c>
      <c r="L23" s="11">
        <v>0</v>
      </c>
      <c r="M23" s="11">
        <v>0</v>
      </c>
      <c r="N23" s="10" t="s">
        <v>65</v>
      </c>
    </row>
    <row r="24" ht="18.75" customHeight="1" spans="1:14">
      <c r="A24" s="54">
        <v>18</v>
      </c>
      <c r="B24" s="55"/>
      <c r="C24" s="55"/>
      <c r="D24" s="55"/>
      <c r="E24" s="55"/>
      <c r="F24" s="55"/>
      <c r="G24" s="56"/>
      <c r="H24" s="8">
        <v>47</v>
      </c>
      <c r="I24" s="9" t="s">
        <v>85</v>
      </c>
      <c r="J24" s="13">
        <f>K24+N24</f>
        <v>10240000</v>
      </c>
      <c r="K24" s="13">
        <f>L24+M24</f>
        <v>10240000</v>
      </c>
      <c r="L24" s="11">
        <v>10240000</v>
      </c>
      <c r="M24" s="11">
        <v>0</v>
      </c>
      <c r="N24" s="60">
        <v>0</v>
      </c>
    </row>
    <row r="25" ht="18.75" customHeight="1" spans="1:14">
      <c r="A25" s="54">
        <v>19</v>
      </c>
      <c r="B25" s="57"/>
      <c r="C25" s="57"/>
      <c r="D25" s="57"/>
      <c r="E25" s="57"/>
      <c r="F25" s="57"/>
      <c r="G25" s="58"/>
      <c r="H25" s="8">
        <v>48</v>
      </c>
      <c r="I25" s="9" t="s">
        <v>86</v>
      </c>
      <c r="J25" s="13">
        <f>K25+N25</f>
        <v>0</v>
      </c>
      <c r="K25" s="13">
        <f>L25+M25</f>
        <v>0</v>
      </c>
      <c r="L25" s="11">
        <v>0</v>
      </c>
      <c r="M25" s="11">
        <v>0</v>
      </c>
      <c r="N25" s="11">
        <v>0</v>
      </c>
    </row>
    <row r="26" ht="18.75" customHeight="1" spans="1:14">
      <c r="A26" s="8">
        <v>20</v>
      </c>
      <c r="B26" s="9" t="s">
        <v>87</v>
      </c>
      <c r="C26" s="13">
        <f>D26</f>
        <v>40374.87</v>
      </c>
      <c r="D26" s="13">
        <f>F26</f>
        <v>40374.87</v>
      </c>
      <c r="E26" s="14"/>
      <c r="F26" s="11">
        <v>40374.87</v>
      </c>
      <c r="G26" s="14"/>
      <c r="H26" s="8">
        <v>49</v>
      </c>
      <c r="I26" s="9" t="s">
        <v>88</v>
      </c>
      <c r="J26" s="13">
        <f>K26</f>
        <v>555015.22</v>
      </c>
      <c r="K26" s="13">
        <f>M26</f>
        <v>555015.22</v>
      </c>
      <c r="L26" s="10" t="s">
        <v>65</v>
      </c>
      <c r="M26" s="11">
        <v>555015.22</v>
      </c>
      <c r="N26" s="10" t="s">
        <v>65</v>
      </c>
    </row>
    <row r="27" ht="18.75" customHeight="1" spans="1:14">
      <c r="A27" s="8">
        <v>21</v>
      </c>
      <c r="B27" s="12" t="s">
        <v>89</v>
      </c>
      <c r="C27" s="13">
        <f>D27+G27</f>
        <v>110449606.66</v>
      </c>
      <c r="D27" s="13">
        <f>E27+F27</f>
        <v>110449606.66</v>
      </c>
      <c r="E27" s="13">
        <f>E7+E11+E14+E17+E19+E20</f>
        <v>94254008</v>
      </c>
      <c r="F27" s="13">
        <f>F7+F11+F14+F17+F19+F20+F26</f>
        <v>16195598.66</v>
      </c>
      <c r="G27" s="13">
        <f>G7+G11+G14+G17+G19+G20</f>
        <v>0</v>
      </c>
      <c r="H27" s="8">
        <v>50</v>
      </c>
      <c r="I27" s="12" t="s">
        <v>89</v>
      </c>
      <c r="J27" s="13">
        <f>K27+N27</f>
        <v>63352640.22</v>
      </c>
      <c r="K27" s="13">
        <f>L27+M27</f>
        <v>63352640.22</v>
      </c>
      <c r="L27" s="13">
        <f>L7+L24</f>
        <v>38487468.73</v>
      </c>
      <c r="M27" s="13">
        <f>M7+M24+M26</f>
        <v>24865171.49</v>
      </c>
      <c r="N27" s="13">
        <f>N7+N24</f>
        <v>0</v>
      </c>
    </row>
    <row r="28" ht="18.75" customHeight="1" spans="1:14">
      <c r="A28" s="8">
        <v>22</v>
      </c>
      <c r="B28" s="9" t="s">
        <v>90</v>
      </c>
      <c r="C28" s="13">
        <f>D28+G28</f>
        <v>0</v>
      </c>
      <c r="D28" s="13">
        <f>E28+F28</f>
        <v>0</v>
      </c>
      <c r="E28" s="11">
        <v>0</v>
      </c>
      <c r="F28" s="11">
        <v>0</v>
      </c>
      <c r="G28" s="11">
        <v>0</v>
      </c>
      <c r="H28" s="8">
        <v>51</v>
      </c>
      <c r="I28" s="9" t="s">
        <v>91</v>
      </c>
      <c r="J28" s="13">
        <f>K28+N28</f>
        <v>0</v>
      </c>
      <c r="K28" s="13">
        <f>L28+M28</f>
        <v>0</v>
      </c>
      <c r="L28" s="11">
        <v>0</v>
      </c>
      <c r="M28" s="11">
        <v>0</v>
      </c>
      <c r="N28" s="11">
        <v>0</v>
      </c>
    </row>
    <row r="29" ht="18.75" customHeight="1" spans="1:14">
      <c r="A29" s="8">
        <v>23</v>
      </c>
      <c r="B29" s="16" t="s">
        <v>92</v>
      </c>
      <c r="C29" s="25">
        <f>D29+G29</f>
        <v>0</v>
      </c>
      <c r="D29" s="25">
        <f>E29+F29</f>
        <v>0</v>
      </c>
      <c r="E29" s="17">
        <v>0</v>
      </c>
      <c r="F29" s="17">
        <v>0</v>
      </c>
      <c r="G29" s="17">
        <v>0</v>
      </c>
      <c r="H29" s="8">
        <v>52</v>
      </c>
      <c r="I29" s="9" t="s">
        <v>93</v>
      </c>
      <c r="J29" s="13">
        <f>K29+N29</f>
        <v>0</v>
      </c>
      <c r="K29" s="13">
        <f>L29+M29</f>
        <v>0</v>
      </c>
      <c r="L29" s="11">
        <v>0</v>
      </c>
      <c r="M29" s="11">
        <v>0</v>
      </c>
      <c r="N29" s="11">
        <v>0</v>
      </c>
    </row>
    <row r="30" ht="18.75" customHeight="1" spans="1:14">
      <c r="A30" s="54">
        <v>24</v>
      </c>
      <c r="B30" s="57"/>
      <c r="C30" s="57"/>
      <c r="D30" s="57"/>
      <c r="E30" s="57"/>
      <c r="F30" s="57"/>
      <c r="G30" s="58"/>
      <c r="H30" s="8">
        <v>53</v>
      </c>
      <c r="I30" s="9"/>
      <c r="J30" s="9"/>
      <c r="K30" s="9"/>
      <c r="L30" s="9"/>
      <c r="M30" s="9"/>
      <c r="N30" s="9"/>
    </row>
    <row r="31" ht="18.75" customHeight="1" spans="1:14">
      <c r="A31" s="8">
        <v>25</v>
      </c>
      <c r="B31" s="12" t="s">
        <v>94</v>
      </c>
      <c r="C31" s="13">
        <f>D31+G31</f>
        <v>110449606.66</v>
      </c>
      <c r="D31" s="13">
        <f>E31+F31</f>
        <v>110449606.66</v>
      </c>
      <c r="E31" s="13">
        <f>E27+E28+E29</f>
        <v>94254008</v>
      </c>
      <c r="F31" s="13">
        <f>F27+F28+F29</f>
        <v>16195598.66</v>
      </c>
      <c r="G31" s="13">
        <f>G27+G28+G29</f>
        <v>0</v>
      </c>
      <c r="H31" s="8">
        <v>54</v>
      </c>
      <c r="I31" s="12" t="s">
        <v>95</v>
      </c>
      <c r="J31" s="13">
        <f>K31+N31</f>
        <v>63352640.22</v>
      </c>
      <c r="K31" s="13">
        <f>L31+M31</f>
        <v>63352640.22</v>
      </c>
      <c r="L31" s="13">
        <f>L27+L29+L28</f>
        <v>38487468.73</v>
      </c>
      <c r="M31" s="13">
        <f>M27+M29+M28</f>
        <v>24865171.49</v>
      </c>
      <c r="N31" s="13">
        <f>N27+N29+N28</f>
        <v>0</v>
      </c>
    </row>
    <row r="32" ht="18.75" customHeight="1" spans="1:14">
      <c r="A32" s="8">
        <v>26</v>
      </c>
      <c r="B32" s="9"/>
      <c r="C32" s="14"/>
      <c r="D32" s="14"/>
      <c r="E32" s="14"/>
      <c r="F32" s="14"/>
      <c r="G32" s="14"/>
      <c r="H32" s="8">
        <v>55</v>
      </c>
      <c r="I32" s="12" t="s">
        <v>96</v>
      </c>
      <c r="J32" s="13">
        <f>C31-J31</f>
        <v>47096966.44</v>
      </c>
      <c r="K32" s="13">
        <f>D31-K31</f>
        <v>47096966.44</v>
      </c>
      <c r="L32" s="13">
        <f>E31-L31</f>
        <v>55766539.27</v>
      </c>
      <c r="M32" s="13">
        <f>F31-M31</f>
        <v>-8669572.83</v>
      </c>
      <c r="N32" s="13">
        <f>G31-N31</f>
        <v>0</v>
      </c>
    </row>
    <row r="33" ht="18.75" customHeight="1" spans="1:14">
      <c r="A33" s="8">
        <v>27</v>
      </c>
      <c r="B33" s="9" t="s">
        <v>97</v>
      </c>
      <c r="C33" s="13">
        <f>D33+G33</f>
        <v>41803373.99</v>
      </c>
      <c r="D33" s="13">
        <f>E33+F33</f>
        <v>41803373.99</v>
      </c>
      <c r="E33" s="11">
        <v>8269286.41</v>
      </c>
      <c r="F33" s="11">
        <v>33534087.58</v>
      </c>
      <c r="G33" s="11">
        <v>0</v>
      </c>
      <c r="H33" s="8">
        <v>56</v>
      </c>
      <c r="I33" s="9" t="s">
        <v>98</v>
      </c>
      <c r="J33" s="13">
        <f>K33+N33</f>
        <v>88900340.43</v>
      </c>
      <c r="K33" s="13">
        <f>L33+M33</f>
        <v>88900340.43</v>
      </c>
      <c r="L33" s="13">
        <f>(E31+E33)-L31</f>
        <v>64035825.68</v>
      </c>
      <c r="M33" s="13">
        <f>(F31+F33)-M31</f>
        <v>24864514.75</v>
      </c>
      <c r="N33" s="13">
        <f>(G31+G33)-N31</f>
        <v>0</v>
      </c>
    </row>
    <row r="34" ht="18.75" customHeight="1" spans="1:14">
      <c r="A34" s="15">
        <v>28</v>
      </c>
      <c r="B34" s="16"/>
      <c r="C34" s="52"/>
      <c r="D34" s="52"/>
      <c r="E34" s="52"/>
      <c r="F34" s="52"/>
      <c r="G34" s="52"/>
      <c r="H34" s="15">
        <v>57</v>
      </c>
      <c r="I34" s="16" t="s">
        <v>99</v>
      </c>
      <c r="J34" s="25">
        <f>K34+N34</f>
        <v>88900340.43</v>
      </c>
      <c r="K34" s="25">
        <f>L34+M34</f>
        <v>88900340.43</v>
      </c>
      <c r="L34" s="17">
        <v>64035825.68</v>
      </c>
      <c r="M34" s="17">
        <v>24864514.75</v>
      </c>
      <c r="N34" s="17">
        <v>0</v>
      </c>
    </row>
    <row r="35" ht="18.75" customHeight="1" spans="1:14">
      <c r="A35" s="42">
        <v>29</v>
      </c>
      <c r="B35" s="42" t="s">
        <v>100</v>
      </c>
      <c r="C35" s="43">
        <f>D35+G35</f>
        <v>152252980.65</v>
      </c>
      <c r="D35" s="43">
        <f>E35+F35</f>
        <v>152252980.65</v>
      </c>
      <c r="E35" s="43">
        <f>E31+E33</f>
        <v>102523294.41</v>
      </c>
      <c r="F35" s="43">
        <f>F31+F33</f>
        <v>49729686.24</v>
      </c>
      <c r="G35" s="43">
        <f>G31+G33</f>
        <v>0</v>
      </c>
      <c r="H35" s="42">
        <v>58</v>
      </c>
      <c r="I35" s="42" t="s">
        <v>100</v>
      </c>
      <c r="J35" s="43">
        <f>K35+N35</f>
        <v>152252980.65</v>
      </c>
      <c r="K35" s="43">
        <f>L35+M35</f>
        <v>152252980.65</v>
      </c>
      <c r="L35" s="43">
        <f>L31+L33</f>
        <v>102523294.41</v>
      </c>
      <c r="M35" s="43">
        <f>M31+M33</f>
        <v>49729686.24</v>
      </c>
      <c r="N35" s="43">
        <f>N31+N33</f>
        <v>0</v>
      </c>
    </row>
    <row r="36" ht="15.75" customHeight="1" spans="1:14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ht="15.75" customHeight="1" spans="1:14">
      <c r="A37" s="28" t="s">
        <v>101</v>
      </c>
      <c r="B37" s="28"/>
      <c r="C37" s="29"/>
      <c r="D37" s="29"/>
      <c r="E37" s="29"/>
      <c r="F37" s="29"/>
      <c r="G37" s="29"/>
      <c r="H37" s="28"/>
      <c r="I37" s="28"/>
      <c r="J37" s="29"/>
      <c r="K37" s="29"/>
      <c r="L37" s="29"/>
      <c r="M37" s="29"/>
      <c r="N37" s="29"/>
    </row>
    <row r="38" customHeight="1" spans="1:14">
      <c r="A38" s="28" t="s">
        <v>102</v>
      </c>
      <c r="B38" s="28"/>
      <c r="C38" s="29"/>
      <c r="D38" s="29"/>
      <c r="E38" s="29"/>
      <c r="F38" s="29"/>
      <c r="G38" s="29"/>
      <c r="H38" s="28"/>
      <c r="I38" s="28"/>
      <c r="J38" s="29"/>
      <c r="K38" s="29"/>
      <c r="L38" s="29"/>
      <c r="M38" s="29"/>
      <c r="N38" s="29"/>
    </row>
    <row r="39" customHeight="1" spans="1:14">
      <c r="A39" s="28" t="s">
        <v>103</v>
      </c>
      <c r="B39" s="28"/>
      <c r="C39" s="29"/>
      <c r="D39" s="29"/>
      <c r="E39" s="29"/>
      <c r="F39" s="29"/>
      <c r="G39" s="29"/>
      <c r="H39" s="28"/>
      <c r="I39" s="28"/>
      <c r="J39" s="29"/>
      <c r="K39" s="29"/>
      <c r="L39" s="29"/>
      <c r="M39" s="29"/>
      <c r="N39" s="29"/>
    </row>
    <row r="40" ht="22.5" customHeight="1" spans="1:14">
      <c r="A40" s="59" t="s">
        <v>104</v>
      </c>
      <c r="B40" s="28"/>
      <c r="C40" s="29"/>
      <c r="D40" s="29"/>
      <c r="E40" s="29"/>
      <c r="F40" s="29"/>
      <c r="G40" s="29"/>
      <c r="H40" s="28"/>
      <c r="I40" s="28"/>
      <c r="J40" s="29"/>
      <c r="K40" s="29"/>
      <c r="L40" s="29"/>
      <c r="M40" s="29"/>
      <c r="N40" s="29"/>
    </row>
    <row r="41" customHeight="1" spans="1:14">
      <c r="A41" s="28" t="s">
        <v>105</v>
      </c>
      <c r="B41" s="28"/>
      <c r="C41" s="29"/>
      <c r="D41" s="29"/>
      <c r="E41" s="29"/>
      <c r="F41" s="29"/>
      <c r="G41" s="29"/>
      <c r="H41" s="28"/>
      <c r="I41" s="28"/>
      <c r="J41" s="29"/>
      <c r="K41" s="29"/>
      <c r="L41" s="29"/>
      <c r="M41" s="29"/>
      <c r="N41" s="29"/>
    </row>
    <row r="42" customHeight="1" spans="1:14">
      <c r="A42" s="28" t="s">
        <v>46</v>
      </c>
      <c r="B42" s="28"/>
      <c r="C42" s="29"/>
      <c r="D42" s="29"/>
      <c r="E42" s="29"/>
      <c r="F42" s="29"/>
      <c r="G42" s="29"/>
      <c r="H42" s="28"/>
      <c r="I42" s="28"/>
      <c r="J42" s="29"/>
      <c r="K42" s="29"/>
      <c r="L42" s="29"/>
      <c r="M42" s="29"/>
      <c r="N42" s="29"/>
    </row>
    <row r="43" customHeight="1" spans="1:14">
      <c r="A43" s="28" t="s">
        <v>106</v>
      </c>
      <c r="B43" s="28"/>
      <c r="C43" s="29"/>
      <c r="D43" s="29"/>
      <c r="E43" s="29"/>
      <c r="F43" s="29"/>
      <c r="G43" s="29"/>
      <c r="H43" s="28"/>
      <c r="I43" s="28"/>
      <c r="J43" s="29"/>
      <c r="K43" s="29"/>
      <c r="L43" s="29"/>
      <c r="M43" s="29"/>
      <c r="N43" s="29"/>
    </row>
  </sheetData>
  <mergeCells count="16">
    <mergeCell ref="A1:N1"/>
    <mergeCell ref="D5:F5"/>
    <mergeCell ref="K5:M5"/>
    <mergeCell ref="A37:N37"/>
    <mergeCell ref="A38:N38"/>
    <mergeCell ref="A39:N39"/>
    <mergeCell ref="A40:N40"/>
    <mergeCell ref="A41:N41"/>
    <mergeCell ref="A42:N42"/>
    <mergeCell ref="A43:N43"/>
    <mergeCell ref="C5:C6"/>
    <mergeCell ref="G5:G6"/>
    <mergeCell ref="J5:J6"/>
    <mergeCell ref="N5:N6"/>
    <mergeCell ref="A5:B6"/>
    <mergeCell ref="H5:I6"/>
  </mergeCells>
  <printOptions horizontalCentered="1"/>
  <pageMargins left="1.18110236220472" right="1.18110236220472" top="1.18110236220472" bottom="1.18110236220472" header="0.51181" footer="0.51181"/>
  <pageSetup paperSize="9" scale="56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abSelected="1" zoomScalePageLayoutView="60" workbookViewId="0">
      <pane topLeftCell="A7" activePane="bottomRight" state="frozen"/>
      <selection activeCell="G39" sqref="G39"/>
    </sheetView>
  </sheetViews>
  <sheetFormatPr defaultColWidth="8" defaultRowHeight="13.5"/>
  <cols>
    <col min="1" max="1" width="7.16666666666667" style="1"/>
    <col min="2" max="2" width="24.6666666666667" style="1"/>
    <col min="3" max="3" width="17.2083333333333" style="1"/>
    <col min="4" max="4" width="18.3583333333333" style="1"/>
    <col min="5" max="5" width="0.283333333333333" style="1"/>
    <col min="6" max="6" width="6.6" style="1"/>
    <col min="7" max="7" width="28.9666666666667" style="1"/>
    <col min="8" max="8" width="17.2083333333333" style="1"/>
    <col min="9" max="9" width="18.3583333333333" style="1"/>
  </cols>
  <sheetData>
    <row r="1" ht="49.5" customHeight="1" spans="1:9">
      <c r="A1" s="30" t="s">
        <v>107</v>
      </c>
      <c r="B1" s="30"/>
      <c r="C1" s="30"/>
      <c r="D1" s="30"/>
      <c r="E1" s="36"/>
      <c r="F1" s="30"/>
      <c r="G1" s="30"/>
      <c r="H1" s="30"/>
      <c r="I1" s="30"/>
    </row>
    <row r="2" ht="1.5" customHeight="1" spans="1:9">
      <c r="A2" s="5"/>
      <c r="B2" s="5"/>
      <c r="C2" s="5"/>
      <c r="D2" s="5"/>
      <c r="E2" s="5"/>
      <c r="F2" s="5"/>
      <c r="G2" s="5"/>
      <c r="H2" s="5"/>
      <c r="I2" s="5"/>
    </row>
    <row r="3" ht="15" customHeight="1" spans="1:9">
      <c r="A3" s="5"/>
      <c r="B3" s="5"/>
      <c r="C3" s="5"/>
      <c r="D3" s="5"/>
      <c r="E3" s="5"/>
      <c r="F3" s="5"/>
      <c r="G3" s="5"/>
      <c r="H3" s="5"/>
      <c r="I3" s="3" t="s">
        <v>108</v>
      </c>
    </row>
    <row r="4" ht="15" customHeight="1" spans="1:9">
      <c r="A4" s="6" t="s">
        <v>11</v>
      </c>
      <c r="B4" s="7" t="s">
        <v>12</v>
      </c>
      <c r="C4" s="34"/>
      <c r="D4" s="34"/>
      <c r="E4" s="34"/>
      <c r="F4" s="7"/>
      <c r="G4" s="31" t="s">
        <v>13</v>
      </c>
      <c r="H4" s="34"/>
      <c r="I4" s="6" t="s">
        <v>109</v>
      </c>
    </row>
    <row r="5" ht="15" customHeight="1" spans="1:9">
      <c r="A5" s="8" t="s">
        <v>15</v>
      </c>
      <c r="B5" s="8"/>
      <c r="C5" s="8" t="s">
        <v>110</v>
      </c>
      <c r="D5" s="8"/>
      <c r="E5" s="37"/>
      <c r="F5" s="8" t="s">
        <v>15</v>
      </c>
      <c r="G5" s="8"/>
      <c r="H5" s="8" t="s">
        <v>111</v>
      </c>
      <c r="I5" s="8"/>
    </row>
    <row r="6" ht="15" customHeight="1" spans="1:9">
      <c r="A6" s="8"/>
      <c r="B6" s="8"/>
      <c r="C6" s="8" t="s">
        <v>112</v>
      </c>
      <c r="D6" s="8" t="s">
        <v>113</v>
      </c>
      <c r="E6" s="38"/>
      <c r="F6" s="8"/>
      <c r="G6" s="8"/>
      <c r="H6" s="8" t="s">
        <v>112</v>
      </c>
      <c r="I6" s="8" t="s">
        <v>114</v>
      </c>
    </row>
    <row r="7" ht="15" customHeight="1" spans="1:9">
      <c r="A7" s="8" t="s">
        <v>18</v>
      </c>
      <c r="B7" s="9" t="s">
        <v>115</v>
      </c>
      <c r="C7" s="11">
        <v>0</v>
      </c>
      <c r="D7" s="39"/>
      <c r="E7" s="38"/>
      <c r="F7" s="8" t="s">
        <v>116</v>
      </c>
      <c r="G7" s="9" t="s">
        <v>117</v>
      </c>
      <c r="H7" s="11">
        <v>0</v>
      </c>
      <c r="I7" s="39"/>
    </row>
    <row r="8" ht="15" customHeight="1" spans="1:9">
      <c r="A8" s="8" t="s">
        <v>20</v>
      </c>
      <c r="B8" s="9" t="s">
        <v>118</v>
      </c>
      <c r="C8" s="11">
        <v>0</v>
      </c>
      <c r="D8" s="39"/>
      <c r="E8" s="38"/>
      <c r="F8" s="8" t="s">
        <v>119</v>
      </c>
      <c r="G8" s="9" t="s">
        <v>120</v>
      </c>
      <c r="H8" s="11">
        <v>3355206.53</v>
      </c>
      <c r="I8" s="40"/>
    </row>
    <row r="9" ht="15" customHeight="1" spans="1:9">
      <c r="A9" s="8" t="s">
        <v>22</v>
      </c>
      <c r="B9" s="9" t="s">
        <v>121</v>
      </c>
      <c r="C9" s="11">
        <v>0</v>
      </c>
      <c r="D9" s="39"/>
      <c r="E9" s="38"/>
      <c r="F9" s="8" t="s">
        <v>122</v>
      </c>
      <c r="G9" s="9" t="s">
        <v>123</v>
      </c>
      <c r="H9" s="11">
        <v>0</v>
      </c>
      <c r="I9" s="45"/>
    </row>
    <row r="10" ht="15" customHeight="1" spans="1:9">
      <c r="A10" s="8" t="s">
        <v>24</v>
      </c>
      <c r="B10" s="9" t="s">
        <v>124</v>
      </c>
      <c r="C10" s="11">
        <v>0</v>
      </c>
      <c r="D10" s="40"/>
      <c r="E10" s="38"/>
      <c r="F10" s="8" t="s">
        <v>125</v>
      </c>
      <c r="G10" s="9" t="s">
        <v>126</v>
      </c>
      <c r="H10" s="11">
        <v>0</v>
      </c>
      <c r="I10" s="45"/>
    </row>
    <row r="11" ht="15" customHeight="1" spans="1:9">
      <c r="A11" s="8" t="s">
        <v>26</v>
      </c>
      <c r="B11" s="9" t="s">
        <v>127</v>
      </c>
      <c r="C11" s="11">
        <v>0</v>
      </c>
      <c r="D11" s="39"/>
      <c r="E11" s="38"/>
      <c r="F11" s="8" t="s">
        <v>128</v>
      </c>
      <c r="G11" s="9" t="s">
        <v>129</v>
      </c>
      <c r="H11" s="11">
        <v>0</v>
      </c>
      <c r="I11" s="39"/>
    </row>
    <row r="12" ht="15" customHeight="1" spans="1:9">
      <c r="A12" s="8" t="s">
        <v>28</v>
      </c>
      <c r="B12" s="9"/>
      <c r="C12" s="9"/>
      <c r="D12" s="9"/>
      <c r="E12" s="38"/>
      <c r="F12" s="8" t="s">
        <v>130</v>
      </c>
      <c r="G12" s="9"/>
      <c r="H12" s="9"/>
      <c r="I12" s="9"/>
    </row>
    <row r="13" ht="15" customHeight="1" spans="1:9">
      <c r="A13" s="8" t="s">
        <v>30</v>
      </c>
      <c r="B13" s="9"/>
      <c r="C13" s="9"/>
      <c r="D13" s="9"/>
      <c r="E13" s="38"/>
      <c r="F13" s="8" t="s">
        <v>131</v>
      </c>
      <c r="G13" s="9"/>
      <c r="H13" s="9"/>
      <c r="I13" s="9"/>
    </row>
    <row r="14" ht="15" customHeight="1" spans="1:9">
      <c r="A14" s="8" t="s">
        <v>32</v>
      </c>
      <c r="B14" s="9"/>
      <c r="C14" s="9"/>
      <c r="D14" s="9"/>
      <c r="E14" s="38"/>
      <c r="F14" s="8" t="s">
        <v>132</v>
      </c>
      <c r="G14" s="9"/>
      <c r="H14" s="9"/>
      <c r="I14" s="9"/>
    </row>
    <row r="15" ht="15" customHeight="1" spans="1:9">
      <c r="A15" s="8" t="s">
        <v>34</v>
      </c>
      <c r="B15" s="9"/>
      <c r="C15" s="9"/>
      <c r="D15" s="9"/>
      <c r="E15" s="38"/>
      <c r="F15" s="8" t="s">
        <v>133</v>
      </c>
      <c r="G15" s="9"/>
      <c r="H15" s="9"/>
      <c r="I15" s="9"/>
    </row>
    <row r="16" ht="15" customHeight="1" spans="1:9">
      <c r="A16" s="8" t="s">
        <v>36</v>
      </c>
      <c r="B16" s="9"/>
      <c r="C16" s="9"/>
      <c r="D16" s="9"/>
      <c r="E16" s="38"/>
      <c r="F16" s="8" t="s">
        <v>134</v>
      </c>
      <c r="G16" s="9"/>
      <c r="H16" s="9"/>
      <c r="I16" s="9"/>
    </row>
    <row r="17" ht="15" customHeight="1" spans="1:9">
      <c r="A17" s="8" t="s">
        <v>38</v>
      </c>
      <c r="B17" s="9"/>
      <c r="C17" s="9"/>
      <c r="D17" s="9"/>
      <c r="E17" s="38"/>
      <c r="F17" s="8" t="s">
        <v>135</v>
      </c>
      <c r="G17" s="9"/>
      <c r="H17" s="9"/>
      <c r="I17" s="9"/>
    </row>
    <row r="18" ht="15" customHeight="1" spans="1:9">
      <c r="A18" s="8" t="s">
        <v>40</v>
      </c>
      <c r="B18" s="9"/>
      <c r="C18" s="9"/>
      <c r="D18" s="9"/>
      <c r="E18" s="38"/>
      <c r="F18" s="8" t="s">
        <v>136</v>
      </c>
      <c r="G18" s="9"/>
      <c r="H18" s="9"/>
      <c r="I18" s="9"/>
    </row>
    <row r="19" ht="15" customHeight="1" spans="1:9">
      <c r="A19" s="8" t="s">
        <v>42</v>
      </c>
      <c r="B19" s="9"/>
      <c r="C19" s="9"/>
      <c r="D19" s="9"/>
      <c r="E19" s="38"/>
      <c r="F19" s="8" t="s">
        <v>137</v>
      </c>
      <c r="G19" s="9"/>
      <c r="H19" s="9"/>
      <c r="I19" s="9"/>
    </row>
    <row r="20" ht="15" customHeight="1" spans="1:9">
      <c r="A20" s="8" t="s">
        <v>138</v>
      </c>
      <c r="B20" s="9"/>
      <c r="C20" s="9"/>
      <c r="D20" s="9"/>
      <c r="E20" s="38"/>
      <c r="F20" s="8" t="s">
        <v>139</v>
      </c>
      <c r="G20" s="9"/>
      <c r="H20" s="9"/>
      <c r="I20" s="9"/>
    </row>
    <row r="21" ht="15" customHeight="1" spans="1:9">
      <c r="A21" s="8" t="s">
        <v>140</v>
      </c>
      <c r="B21" s="9"/>
      <c r="C21" s="9"/>
      <c r="D21" s="9"/>
      <c r="E21" s="38"/>
      <c r="F21" s="8" t="s">
        <v>141</v>
      </c>
      <c r="G21" s="9"/>
      <c r="H21" s="9"/>
      <c r="I21" s="9"/>
    </row>
    <row r="22" ht="15" customHeight="1" spans="1:9">
      <c r="A22" s="8" t="s">
        <v>142</v>
      </c>
      <c r="B22" s="9"/>
      <c r="C22" s="9"/>
      <c r="D22" s="9"/>
      <c r="E22" s="38"/>
      <c r="F22" s="8" t="s">
        <v>143</v>
      </c>
      <c r="G22" s="9"/>
      <c r="H22" s="9"/>
      <c r="I22" s="9"/>
    </row>
    <row r="23" ht="15" customHeight="1" spans="1:9">
      <c r="A23" s="8" t="s">
        <v>144</v>
      </c>
      <c r="B23" s="9"/>
      <c r="C23" s="9"/>
      <c r="D23" s="9"/>
      <c r="E23" s="38"/>
      <c r="F23" s="8" t="s">
        <v>145</v>
      </c>
      <c r="G23" s="9"/>
      <c r="H23" s="9"/>
      <c r="I23" s="9"/>
    </row>
    <row r="24" ht="15" customHeight="1" spans="1:9">
      <c r="A24" s="8" t="s">
        <v>146</v>
      </c>
      <c r="B24" s="9"/>
      <c r="C24" s="9"/>
      <c r="D24" s="9"/>
      <c r="E24" s="38"/>
      <c r="F24" s="8" t="s">
        <v>147</v>
      </c>
      <c r="G24" s="9"/>
      <c r="H24" s="9"/>
      <c r="I24" s="9"/>
    </row>
    <row r="25" ht="15" customHeight="1" spans="1:9">
      <c r="A25" s="8" t="s">
        <v>148</v>
      </c>
      <c r="B25" s="9"/>
      <c r="C25" s="9"/>
      <c r="D25" s="9"/>
      <c r="E25" s="38"/>
      <c r="F25" s="8" t="s">
        <v>149</v>
      </c>
      <c r="G25" s="9"/>
      <c r="H25" s="9"/>
      <c r="I25" s="9"/>
    </row>
    <row r="26" ht="15" customHeight="1" spans="1:9">
      <c r="A26" s="8" t="s">
        <v>150</v>
      </c>
      <c r="B26" s="9"/>
      <c r="C26" s="9"/>
      <c r="D26" s="9"/>
      <c r="E26" s="38"/>
      <c r="F26" s="8" t="s">
        <v>151</v>
      </c>
      <c r="G26" s="9"/>
      <c r="H26" s="9"/>
      <c r="I26" s="9"/>
    </row>
    <row r="27" ht="15" customHeight="1" spans="1:9">
      <c r="A27" s="8" t="s">
        <v>152</v>
      </c>
      <c r="B27" s="9"/>
      <c r="C27" s="9"/>
      <c r="D27" s="9"/>
      <c r="E27" s="38"/>
      <c r="F27" s="8" t="s">
        <v>153</v>
      </c>
      <c r="G27" s="9"/>
      <c r="H27" s="9"/>
      <c r="I27" s="9"/>
    </row>
    <row r="28" ht="15" customHeight="1" spans="1:9">
      <c r="A28" s="8" t="s">
        <v>154</v>
      </c>
      <c r="B28" s="9"/>
      <c r="C28" s="9"/>
      <c r="D28" s="9"/>
      <c r="E28" s="38"/>
      <c r="F28" s="8" t="s">
        <v>155</v>
      </c>
      <c r="G28" s="9"/>
      <c r="H28" s="9"/>
      <c r="I28" s="9"/>
    </row>
    <row r="29" ht="15" customHeight="1" spans="1:9">
      <c r="A29" s="8" t="s">
        <v>156</v>
      </c>
      <c r="B29" s="9"/>
      <c r="C29" s="9"/>
      <c r="D29" s="9"/>
      <c r="E29" s="38"/>
      <c r="F29" s="8" t="s">
        <v>157</v>
      </c>
      <c r="G29" s="9"/>
      <c r="H29" s="9"/>
      <c r="I29" s="9"/>
    </row>
    <row r="30" ht="15" customHeight="1" spans="1:9">
      <c r="A30" s="15" t="s">
        <v>158</v>
      </c>
      <c r="B30" s="16"/>
      <c r="C30" s="16"/>
      <c r="D30" s="16"/>
      <c r="E30" s="41"/>
      <c r="F30" s="15" t="s">
        <v>159</v>
      </c>
      <c r="G30" s="16"/>
      <c r="H30" s="16"/>
      <c r="I30" s="16"/>
    </row>
    <row r="31" ht="15" customHeight="1" spans="1:9">
      <c r="A31" s="42" t="s">
        <v>160</v>
      </c>
      <c r="B31" s="42" t="s">
        <v>161</v>
      </c>
      <c r="C31" s="43">
        <f>C7+C8+C10+C11</f>
        <v>0</v>
      </c>
      <c r="D31" s="44"/>
      <c r="E31" s="42"/>
      <c r="F31" s="42" t="s">
        <v>162</v>
      </c>
      <c r="G31" s="42" t="s">
        <v>161</v>
      </c>
      <c r="H31" s="43">
        <f>H7+H8+H9+H10+H11</f>
        <v>3355206.53</v>
      </c>
      <c r="I31" s="44"/>
    </row>
    <row r="32" customHeight="1" spans="1:9">
      <c r="A32" s="26" t="s">
        <v>163</v>
      </c>
      <c r="B32" s="26"/>
      <c r="C32" s="27"/>
      <c r="D32" s="26"/>
      <c r="E32" s="26"/>
      <c r="F32" s="26"/>
      <c r="G32" s="26"/>
      <c r="H32" s="27"/>
      <c r="I32" s="26"/>
    </row>
    <row r="33" customHeight="1" spans="1:9">
      <c r="A33" s="28" t="s">
        <v>46</v>
      </c>
      <c r="B33" s="28"/>
      <c r="C33" s="29"/>
      <c r="D33" s="28"/>
      <c r="E33" s="28"/>
      <c r="F33" s="28"/>
      <c r="G33" s="28"/>
      <c r="H33" s="29"/>
      <c r="I33" s="28"/>
    </row>
    <row r="34" customHeight="1" spans="1:9">
      <c r="A34" s="28" t="s">
        <v>106</v>
      </c>
      <c r="B34" s="28"/>
      <c r="C34" s="29"/>
      <c r="D34" s="28"/>
      <c r="E34" s="28"/>
      <c r="F34" s="28"/>
      <c r="G34" s="28"/>
      <c r="H34" s="29"/>
      <c r="I34" s="28"/>
    </row>
  </sheetData>
  <mergeCells count="10">
    <mergeCell ref="A1:I1"/>
    <mergeCell ref="B4:C4"/>
    <mergeCell ref="D4:F4"/>
    <mergeCell ref="C5:D5"/>
    <mergeCell ref="H5:I5"/>
    <mergeCell ref="A32:I32"/>
    <mergeCell ref="A33:I33"/>
    <mergeCell ref="A34:I34"/>
    <mergeCell ref="A5:B6"/>
    <mergeCell ref="F5:G6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PageLayoutView="60" workbookViewId="0">
      <pane topLeftCell="A7" activePane="bottomRight" state="frozen"/>
      <selection activeCell="A1" sqref="A1:D1"/>
    </sheetView>
  </sheetViews>
  <sheetFormatPr defaultColWidth="8" defaultRowHeight="13.5" outlineLevelCol="3"/>
  <cols>
    <col min="1" max="1" width="11.3333333333333" style="1"/>
    <col min="2" max="2" width="38.4333333333333" style="1"/>
    <col min="3" max="3" width="25.2416666666667" style="1"/>
    <col min="4" max="4" width="27.5333333333333" style="1"/>
  </cols>
  <sheetData>
    <row r="1" ht="55.5" customHeight="1" spans="1:4">
      <c r="A1" s="30" t="s">
        <v>164</v>
      </c>
      <c r="B1" s="30"/>
      <c r="C1" s="30"/>
      <c r="D1" s="30"/>
    </row>
    <row r="2" ht="0.75" customHeight="1" spans="1:4">
      <c r="A2" s="5"/>
      <c r="B2" s="5"/>
      <c r="C2" s="3"/>
      <c r="D2" s="33"/>
    </row>
    <row r="3" ht="15" customHeight="1" spans="1:4">
      <c r="A3" s="28"/>
      <c r="B3" s="28"/>
      <c r="C3" s="28"/>
      <c r="D3" s="3" t="s">
        <v>165</v>
      </c>
    </row>
    <row r="4" ht="15" customHeight="1" spans="1:4">
      <c r="A4" s="6" t="s">
        <v>11</v>
      </c>
      <c r="B4" s="7" t="s">
        <v>12</v>
      </c>
      <c r="C4" s="34" t="s">
        <v>13</v>
      </c>
      <c r="D4" s="6" t="s">
        <v>14</v>
      </c>
    </row>
    <row r="5" ht="15" customHeight="1" spans="1:4">
      <c r="A5" s="8" t="s">
        <v>166</v>
      </c>
      <c r="B5" s="8"/>
      <c r="C5" s="8" t="s">
        <v>16</v>
      </c>
      <c r="D5" s="8" t="s">
        <v>17</v>
      </c>
    </row>
    <row r="6" ht="15" customHeight="1" spans="1:4">
      <c r="A6" s="8"/>
      <c r="B6" s="8"/>
      <c r="C6" s="8"/>
      <c r="D6" s="8"/>
    </row>
    <row r="7" ht="18.75" customHeight="1" spans="1:4">
      <c r="A7" s="8" t="s">
        <v>18</v>
      </c>
      <c r="B7" s="9" t="s">
        <v>19</v>
      </c>
      <c r="C7" s="13">
        <f>SUM(C8:C12)</f>
        <v>96534.45</v>
      </c>
      <c r="D7" s="13">
        <f>SUM(D8:D12)</f>
        <v>13452094.12</v>
      </c>
    </row>
    <row r="8" ht="18.75" customHeight="1" spans="1:4">
      <c r="A8" s="8" t="s">
        <v>20</v>
      </c>
      <c r="B8" s="9" t="s">
        <v>21</v>
      </c>
      <c r="C8" s="11">
        <v>0</v>
      </c>
      <c r="D8" s="11">
        <v>0</v>
      </c>
    </row>
    <row r="9" ht="18.75" customHeight="1" spans="1:4">
      <c r="A9" s="8" t="s">
        <v>22</v>
      </c>
      <c r="B9" s="9" t="s">
        <v>23</v>
      </c>
      <c r="C9" s="11">
        <v>0</v>
      </c>
      <c r="D9" s="11">
        <v>0</v>
      </c>
    </row>
    <row r="10" ht="18.75" customHeight="1" spans="1:4">
      <c r="A10" s="8" t="s">
        <v>24</v>
      </c>
      <c r="B10" s="9" t="s">
        <v>25</v>
      </c>
      <c r="C10" s="11">
        <v>96534.45</v>
      </c>
      <c r="D10" s="11">
        <v>13452094.12</v>
      </c>
    </row>
    <row r="11" ht="18.75" customHeight="1" spans="1:4">
      <c r="A11" s="8" t="s">
        <v>26</v>
      </c>
      <c r="B11" s="9" t="s">
        <v>27</v>
      </c>
      <c r="C11" s="11">
        <v>0</v>
      </c>
      <c r="D11" s="35">
        <v>0</v>
      </c>
    </row>
    <row r="12" ht="18.75" customHeight="1" spans="1:4">
      <c r="A12" s="8" t="s">
        <v>28</v>
      </c>
      <c r="B12" s="9" t="s">
        <v>29</v>
      </c>
      <c r="C12" s="11">
        <v>0</v>
      </c>
      <c r="D12" s="11">
        <v>0</v>
      </c>
    </row>
    <row r="13" ht="18.75" customHeight="1" spans="1:4">
      <c r="A13" s="8" t="s">
        <v>30</v>
      </c>
      <c r="B13" s="9" t="s">
        <v>31</v>
      </c>
      <c r="C13" s="13">
        <f>SUM(C14:C15)</f>
        <v>0</v>
      </c>
      <c r="D13" s="13">
        <f>SUM(D14:D15)</f>
        <v>0</v>
      </c>
    </row>
    <row r="14" ht="18.75" customHeight="1" spans="1:4">
      <c r="A14" s="8" t="s">
        <v>32</v>
      </c>
      <c r="B14" s="9" t="s">
        <v>33</v>
      </c>
      <c r="C14" s="11">
        <v>0</v>
      </c>
      <c r="D14" s="35">
        <v>0</v>
      </c>
    </row>
    <row r="15" ht="18.75" customHeight="1" spans="1:4">
      <c r="A15" s="8" t="s">
        <v>34</v>
      </c>
      <c r="B15" s="9" t="s">
        <v>167</v>
      </c>
      <c r="C15" s="11">
        <v>0</v>
      </c>
      <c r="D15" s="11">
        <v>0</v>
      </c>
    </row>
    <row r="16" ht="18.75" customHeight="1" spans="1:4">
      <c r="A16" s="8" t="s">
        <v>36</v>
      </c>
      <c r="B16" s="9" t="s">
        <v>37</v>
      </c>
      <c r="C16" s="13">
        <f>SUM(C17:C20)</f>
        <v>96534.45</v>
      </c>
      <c r="D16" s="13">
        <f>SUM(D17:D20)</f>
        <v>13452094.12</v>
      </c>
    </row>
    <row r="17" ht="18.75" customHeight="1" spans="1:4">
      <c r="A17" s="8" t="s">
        <v>38</v>
      </c>
      <c r="B17" s="9" t="s">
        <v>168</v>
      </c>
      <c r="C17" s="35">
        <v>0</v>
      </c>
      <c r="D17" s="35">
        <v>0</v>
      </c>
    </row>
    <row r="18" ht="18.75" customHeight="1" spans="1:4">
      <c r="A18" s="8" t="s">
        <v>40</v>
      </c>
      <c r="B18" s="9" t="s">
        <v>169</v>
      </c>
      <c r="C18" s="35">
        <v>0</v>
      </c>
      <c r="D18" s="35">
        <v>0</v>
      </c>
    </row>
    <row r="19" ht="18.75" customHeight="1" spans="1:4">
      <c r="A19" s="8" t="s">
        <v>42</v>
      </c>
      <c r="B19" s="9" t="s">
        <v>170</v>
      </c>
      <c r="C19" s="35">
        <v>0</v>
      </c>
      <c r="D19" s="35">
        <v>0</v>
      </c>
    </row>
    <row r="20" ht="18.75" customHeight="1" spans="1:4">
      <c r="A20" s="8">
        <v>14</v>
      </c>
      <c r="B20" s="9" t="s">
        <v>171</v>
      </c>
      <c r="C20" s="35">
        <v>96534.45</v>
      </c>
      <c r="D20" s="35">
        <v>13452094.12</v>
      </c>
    </row>
    <row r="21" ht="18.75" customHeight="1" spans="1:4">
      <c r="A21" s="28" t="s">
        <v>44</v>
      </c>
      <c r="B21" s="28"/>
      <c r="C21" s="28"/>
      <c r="D21" s="28"/>
    </row>
    <row r="22" customHeight="1" spans="1:4">
      <c r="A22" s="28" t="s">
        <v>172</v>
      </c>
      <c r="B22" s="28"/>
      <c r="C22" s="28"/>
      <c r="D22" s="28"/>
    </row>
    <row r="23" customHeight="1" spans="1:4">
      <c r="A23" s="28" t="s">
        <v>46</v>
      </c>
      <c r="B23" s="28"/>
      <c r="C23" s="28"/>
      <c r="D23" s="28"/>
    </row>
    <row r="24" customHeight="1" spans="1:4">
      <c r="A24" s="28" t="s">
        <v>173</v>
      </c>
      <c r="B24" s="28"/>
      <c r="C24" s="28"/>
      <c r="D24" s="28"/>
    </row>
    <row r="25" customHeight="1" spans="1:4">
      <c r="A25" s="28"/>
      <c r="B25" s="28"/>
      <c r="C25" s="28"/>
      <c r="D25" s="28"/>
    </row>
  </sheetData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8110236220472" right="1.18110236220472" top="1.18110236220472" bottom="1.18110236220472" header="0.51181" footer="0.51181"/>
  <pageSetup paperSize="9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zoomScalePageLayoutView="60" workbookViewId="0">
      <pane topLeftCell="A7" activePane="bottomRight" state="frozen"/>
      <selection activeCell="A1" sqref="A1:F1"/>
    </sheetView>
  </sheetViews>
  <sheetFormatPr defaultColWidth="8" defaultRowHeight="13.5" outlineLevelCol="5"/>
  <cols>
    <col min="1" max="1" width="6.73333333333333" style="1"/>
    <col min="2" max="2" width="31.9833333333333" style="1"/>
    <col min="3" max="3" width="21.5083333333333" style="1"/>
    <col min="4" max="4" width="10.1833333333333" style="1"/>
    <col min="5" max="5" width="28.4" style="1"/>
    <col min="6" max="6" width="21.5083333333333" style="1"/>
  </cols>
  <sheetData>
    <row r="1" ht="37.5" customHeight="1" spans="1:6">
      <c r="A1" s="30" t="s">
        <v>174</v>
      </c>
      <c r="B1" s="30"/>
      <c r="C1" s="30"/>
      <c r="D1" s="30"/>
      <c r="E1" s="30"/>
      <c r="F1" s="30"/>
    </row>
    <row r="2" ht="0.75" customHeight="1" spans="1:6">
      <c r="A2" s="3"/>
      <c r="B2" s="4"/>
      <c r="C2" s="4"/>
      <c r="D2" s="4"/>
      <c r="E2" s="4"/>
      <c r="F2" s="4"/>
    </row>
    <row r="3" ht="0.75" customHeight="1" spans="1:6">
      <c r="A3" s="3"/>
      <c r="B3" s="5"/>
      <c r="C3" s="5"/>
      <c r="D3" s="5"/>
      <c r="E3" s="5"/>
      <c r="F3" s="5"/>
    </row>
    <row r="4" ht="15" customHeight="1" spans="1:6">
      <c r="A4" s="3"/>
      <c r="B4" s="5"/>
      <c r="C4" s="5"/>
      <c r="D4" s="5"/>
      <c r="E4" s="5"/>
      <c r="F4" s="3" t="s">
        <v>175</v>
      </c>
    </row>
    <row r="5" ht="15" customHeight="1" spans="1:6">
      <c r="A5" s="7" t="s">
        <v>11</v>
      </c>
      <c r="B5" s="7" t="s">
        <v>12</v>
      </c>
      <c r="C5" s="6"/>
      <c r="D5" s="6"/>
      <c r="E5" s="31" t="s">
        <v>13</v>
      </c>
      <c r="F5" s="6" t="s">
        <v>109</v>
      </c>
    </row>
    <row r="6" ht="15" customHeight="1" spans="1:6">
      <c r="A6" s="8" t="s">
        <v>176</v>
      </c>
      <c r="B6" s="8"/>
      <c r="C6" s="8" t="s">
        <v>177</v>
      </c>
      <c r="D6" s="8" t="s">
        <v>176</v>
      </c>
      <c r="E6" s="8"/>
      <c r="F6" s="8" t="s">
        <v>177</v>
      </c>
    </row>
    <row r="7" ht="15" customHeight="1" spans="1:6">
      <c r="A7" s="8" t="s">
        <v>18</v>
      </c>
      <c r="B7" s="9" t="s">
        <v>178</v>
      </c>
      <c r="C7" s="10" t="s">
        <v>65</v>
      </c>
      <c r="D7" s="8">
        <v>25</v>
      </c>
      <c r="E7" s="32" t="s">
        <v>178</v>
      </c>
      <c r="F7" s="10" t="s">
        <v>65</v>
      </c>
    </row>
    <row r="8" ht="15" customHeight="1" spans="1:6">
      <c r="A8" s="8" t="s">
        <v>20</v>
      </c>
      <c r="B8" s="9" t="s">
        <v>179</v>
      </c>
      <c r="C8" s="11">
        <v>0</v>
      </c>
      <c r="D8" s="8">
        <v>26</v>
      </c>
      <c r="E8" s="9" t="s">
        <v>180</v>
      </c>
      <c r="F8" s="13">
        <f>F9+F10+F11</f>
        <v>0</v>
      </c>
    </row>
    <row r="9" ht="15" customHeight="1" spans="1:6">
      <c r="A9" s="8" t="s">
        <v>22</v>
      </c>
      <c r="B9" s="9" t="s">
        <v>181</v>
      </c>
      <c r="C9" s="11">
        <v>0</v>
      </c>
      <c r="D9" s="8">
        <v>27</v>
      </c>
      <c r="E9" s="9" t="s">
        <v>182</v>
      </c>
      <c r="F9" s="11">
        <v>0</v>
      </c>
    </row>
    <row r="10" ht="15" customHeight="1" spans="1:6">
      <c r="A10" s="8" t="s">
        <v>24</v>
      </c>
      <c r="B10" s="9" t="s">
        <v>183</v>
      </c>
      <c r="C10" s="11">
        <v>0</v>
      </c>
      <c r="D10" s="8">
        <v>28</v>
      </c>
      <c r="E10" s="9" t="s">
        <v>184</v>
      </c>
      <c r="F10" s="11">
        <v>0</v>
      </c>
    </row>
    <row r="11" ht="15" customHeight="1" spans="1:6">
      <c r="A11" s="8" t="s">
        <v>26</v>
      </c>
      <c r="B11" s="9" t="s">
        <v>185</v>
      </c>
      <c r="C11" s="11">
        <v>0</v>
      </c>
      <c r="D11" s="8">
        <v>29</v>
      </c>
      <c r="E11" s="9" t="s">
        <v>186</v>
      </c>
      <c r="F11" s="11">
        <v>0</v>
      </c>
    </row>
    <row r="12" ht="15" customHeight="1" spans="1:6">
      <c r="A12" s="8">
        <v>6</v>
      </c>
      <c r="B12" s="9"/>
      <c r="C12" s="14"/>
      <c r="D12" s="8">
        <v>30</v>
      </c>
      <c r="E12" s="9" t="s">
        <v>187</v>
      </c>
      <c r="F12" s="11">
        <v>0</v>
      </c>
    </row>
    <row r="13" ht="15" customHeight="1" spans="1:6">
      <c r="A13" s="8">
        <v>7</v>
      </c>
      <c r="B13" s="12" t="s">
        <v>188</v>
      </c>
      <c r="C13" s="13">
        <f>C8+C9+C10+C11</f>
        <v>0</v>
      </c>
      <c r="D13" s="8">
        <v>31</v>
      </c>
      <c r="E13" s="12" t="s">
        <v>189</v>
      </c>
      <c r="F13" s="13">
        <f>F8+F12</f>
        <v>0</v>
      </c>
    </row>
    <row r="14" ht="15" customHeight="1" spans="1:6">
      <c r="A14" s="8">
        <v>8</v>
      </c>
      <c r="B14" s="9" t="s">
        <v>190</v>
      </c>
      <c r="C14" s="11">
        <v>0</v>
      </c>
      <c r="D14" s="8">
        <v>32</v>
      </c>
      <c r="E14" s="9" t="s">
        <v>191</v>
      </c>
      <c r="F14" s="11">
        <v>0</v>
      </c>
    </row>
    <row r="15" ht="15" customHeight="1" spans="1:6">
      <c r="A15" s="8">
        <v>9</v>
      </c>
      <c r="B15" s="9" t="s">
        <v>192</v>
      </c>
      <c r="C15" s="11">
        <v>0</v>
      </c>
      <c r="D15" s="8">
        <v>33</v>
      </c>
      <c r="E15" s="9" t="s">
        <v>193</v>
      </c>
      <c r="F15" s="11">
        <v>0</v>
      </c>
    </row>
    <row r="16" ht="15" customHeight="1" spans="1:6">
      <c r="A16" s="8">
        <v>10</v>
      </c>
      <c r="B16" s="12" t="s">
        <v>94</v>
      </c>
      <c r="C16" s="13">
        <f>C8+C9+C10+C11+C14+C15</f>
        <v>0</v>
      </c>
      <c r="D16" s="8">
        <v>34</v>
      </c>
      <c r="E16" s="12" t="s">
        <v>95</v>
      </c>
      <c r="F16" s="13">
        <f>F8+F12+F14+F15</f>
        <v>0</v>
      </c>
    </row>
    <row r="17" ht="15" customHeight="1" spans="1:6">
      <c r="A17" s="8">
        <v>11</v>
      </c>
      <c r="B17" s="9"/>
      <c r="C17" s="9"/>
      <c r="D17" s="8">
        <v>35</v>
      </c>
      <c r="E17" s="12" t="s">
        <v>96</v>
      </c>
      <c r="F17" s="13">
        <f>C16-F16</f>
        <v>0</v>
      </c>
    </row>
    <row r="18" ht="15" customHeight="1" spans="1:6">
      <c r="A18" s="8">
        <v>12</v>
      </c>
      <c r="B18" s="9" t="s">
        <v>194</v>
      </c>
      <c r="C18" s="11">
        <v>0</v>
      </c>
      <c r="D18" s="8">
        <v>36</v>
      </c>
      <c r="E18" s="9" t="s">
        <v>195</v>
      </c>
      <c r="F18" s="13">
        <f>(C16+C18)-F16</f>
        <v>0</v>
      </c>
    </row>
    <row r="19" ht="15" customHeight="1" spans="1:6">
      <c r="A19" s="8">
        <v>13</v>
      </c>
      <c r="B19" s="9"/>
      <c r="C19" s="14"/>
      <c r="D19" s="8">
        <v>37</v>
      </c>
      <c r="E19" s="8"/>
      <c r="F19" s="14"/>
    </row>
    <row r="20" ht="15" customHeight="1" spans="1:6">
      <c r="A20" s="8">
        <v>14</v>
      </c>
      <c r="B20" s="9" t="s">
        <v>196</v>
      </c>
      <c r="C20" s="10" t="s">
        <v>65</v>
      </c>
      <c r="D20" s="8">
        <v>38</v>
      </c>
      <c r="E20" s="9" t="s">
        <v>196</v>
      </c>
      <c r="F20" s="10" t="s">
        <v>65</v>
      </c>
    </row>
    <row r="21" ht="15" customHeight="1" spans="1:6">
      <c r="A21" s="8">
        <v>15</v>
      </c>
      <c r="B21" s="9" t="s">
        <v>197</v>
      </c>
      <c r="C21" s="11">
        <v>0</v>
      </c>
      <c r="D21" s="8">
        <v>39</v>
      </c>
      <c r="E21" s="9" t="s">
        <v>198</v>
      </c>
      <c r="F21" s="11">
        <v>0</v>
      </c>
    </row>
    <row r="22" ht="15" customHeight="1" spans="1:6">
      <c r="A22" s="8">
        <v>16</v>
      </c>
      <c r="B22" s="9" t="s">
        <v>181</v>
      </c>
      <c r="C22" s="11">
        <v>0</v>
      </c>
      <c r="D22" s="8">
        <v>40</v>
      </c>
      <c r="E22" s="9" t="s">
        <v>182</v>
      </c>
      <c r="F22" s="11">
        <v>0</v>
      </c>
    </row>
    <row r="23" ht="15" customHeight="1" spans="1:6">
      <c r="A23" s="8">
        <v>17</v>
      </c>
      <c r="B23" s="9" t="s">
        <v>183</v>
      </c>
      <c r="C23" s="11">
        <v>0</v>
      </c>
      <c r="D23" s="8">
        <v>41</v>
      </c>
      <c r="E23" s="9" t="s">
        <v>184</v>
      </c>
      <c r="F23" s="11">
        <v>0</v>
      </c>
    </row>
    <row r="24" ht="15" customHeight="1" spans="1:6">
      <c r="A24" s="8">
        <v>18</v>
      </c>
      <c r="B24" s="9" t="s">
        <v>185</v>
      </c>
      <c r="C24" s="11">
        <v>0</v>
      </c>
      <c r="D24" s="8">
        <v>42</v>
      </c>
      <c r="E24" s="9" t="s">
        <v>187</v>
      </c>
      <c r="F24" s="11">
        <v>0</v>
      </c>
    </row>
    <row r="25" ht="15" customHeight="1" spans="1:6">
      <c r="A25" s="8">
        <v>19</v>
      </c>
      <c r="B25" s="12" t="s">
        <v>188</v>
      </c>
      <c r="C25" s="13">
        <f>C21+C22+C23+C24</f>
        <v>0</v>
      </c>
      <c r="D25" s="8">
        <v>43</v>
      </c>
      <c r="E25" s="12" t="s">
        <v>189</v>
      </c>
      <c r="F25" s="13">
        <f>F21+F24</f>
        <v>0</v>
      </c>
    </row>
    <row r="26" ht="15" customHeight="1" spans="1:6">
      <c r="A26" s="8">
        <v>20</v>
      </c>
      <c r="B26" s="9" t="s">
        <v>190</v>
      </c>
      <c r="C26" s="11">
        <v>0</v>
      </c>
      <c r="D26" s="8">
        <v>44</v>
      </c>
      <c r="E26" s="9" t="s">
        <v>191</v>
      </c>
      <c r="F26" s="11">
        <v>0</v>
      </c>
    </row>
    <row r="27" ht="15" customHeight="1" spans="1:6">
      <c r="A27" s="8">
        <v>21</v>
      </c>
      <c r="B27" s="9" t="s">
        <v>192</v>
      </c>
      <c r="C27" s="11">
        <v>0</v>
      </c>
      <c r="D27" s="8">
        <v>45</v>
      </c>
      <c r="E27" s="9" t="s">
        <v>193</v>
      </c>
      <c r="F27" s="11">
        <v>0</v>
      </c>
    </row>
    <row r="28" ht="15" customHeight="1" spans="1:6">
      <c r="A28" s="8">
        <v>22</v>
      </c>
      <c r="B28" s="12" t="s">
        <v>94</v>
      </c>
      <c r="C28" s="13">
        <f>C21+C22+C23+C24+C26+C27</f>
        <v>0</v>
      </c>
      <c r="D28" s="8">
        <v>46</v>
      </c>
      <c r="E28" s="12" t="s">
        <v>95</v>
      </c>
      <c r="F28" s="13">
        <f>F21+F24+F26+F27</f>
        <v>0</v>
      </c>
    </row>
    <row r="29" ht="15" customHeight="1" spans="1:6">
      <c r="A29" s="8">
        <v>23</v>
      </c>
      <c r="B29" s="12"/>
      <c r="C29" s="12"/>
      <c r="D29" s="8">
        <v>47</v>
      </c>
      <c r="E29" s="12" t="s">
        <v>96</v>
      </c>
      <c r="F29" s="13">
        <f>C28-F28</f>
        <v>0</v>
      </c>
    </row>
    <row r="30" ht="15" customHeight="1" spans="1:6">
      <c r="A30" s="15">
        <v>24</v>
      </c>
      <c r="B30" s="16" t="s">
        <v>194</v>
      </c>
      <c r="C30" s="17">
        <v>0</v>
      </c>
      <c r="D30" s="15">
        <v>48</v>
      </c>
      <c r="E30" s="16" t="s">
        <v>195</v>
      </c>
      <c r="F30" s="25">
        <f>(C28+C30)-F28</f>
        <v>0</v>
      </c>
    </row>
    <row r="31" customHeight="1" spans="1:6">
      <c r="A31" s="26" t="s">
        <v>199</v>
      </c>
      <c r="B31" s="26"/>
      <c r="C31" s="27"/>
      <c r="D31" s="26"/>
      <c r="E31" s="26"/>
      <c r="F31" s="27"/>
    </row>
    <row r="32" customHeight="1" spans="1:6">
      <c r="A32" s="28" t="s">
        <v>200</v>
      </c>
      <c r="B32" s="28"/>
      <c r="C32" s="29"/>
      <c r="D32" s="28"/>
      <c r="E32" s="28"/>
      <c r="F32" s="29"/>
    </row>
    <row r="33" customHeight="1" spans="1:6">
      <c r="A33" s="28" t="s">
        <v>46</v>
      </c>
      <c r="B33" s="28"/>
      <c r="C33" s="29"/>
      <c r="D33" s="28"/>
      <c r="E33" s="28"/>
      <c r="F33" s="29"/>
    </row>
    <row r="34" customHeight="1" spans="1:6">
      <c r="A34" s="28" t="s">
        <v>201</v>
      </c>
      <c r="B34" s="28"/>
      <c r="C34" s="29"/>
      <c r="D34" s="28"/>
      <c r="E34" s="28"/>
      <c r="F34" s="29"/>
    </row>
  </sheetData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zoomScalePageLayoutView="60" workbookViewId="0">
      <pane topLeftCell="A7" activePane="bottomRight" state="frozen"/>
      <selection activeCell="A1" sqref="A1:F1"/>
    </sheetView>
  </sheetViews>
  <sheetFormatPr defaultColWidth="8" defaultRowHeight="13.5" outlineLevelCol="5"/>
  <cols>
    <col min="1" max="1" width="7.025" style="1"/>
    <col min="2" max="2" width="32.125" style="1"/>
    <col min="3" max="3" width="21.5083333333333" style="1"/>
    <col min="4" max="4" width="6.73333333333333" style="1"/>
    <col min="5" max="5" width="35.7083333333333" style="1"/>
    <col min="6" max="6" width="21.5083333333333" style="1"/>
  </cols>
  <sheetData>
    <row r="1" ht="37.5" customHeight="1" spans="1:6">
      <c r="A1" s="2" t="s">
        <v>174</v>
      </c>
      <c r="B1" s="2"/>
      <c r="C1" s="2"/>
      <c r="D1" s="2"/>
      <c r="E1" s="2"/>
      <c r="F1" s="2"/>
    </row>
    <row r="2" ht="0.75" customHeight="1" spans="1:6">
      <c r="A2" s="3"/>
      <c r="B2" s="4"/>
      <c r="C2" s="4"/>
      <c r="D2" s="4"/>
      <c r="E2" s="4"/>
      <c r="F2" s="4"/>
    </row>
    <row r="3" ht="0.75" customHeight="1" spans="1:6">
      <c r="A3" s="3"/>
      <c r="B3" s="5"/>
      <c r="C3" s="5"/>
      <c r="D3" s="5"/>
      <c r="E3" s="5"/>
      <c r="F3" s="5"/>
    </row>
    <row r="4" ht="15" customHeight="1" spans="1:6">
      <c r="A4" s="3"/>
      <c r="B4" s="5"/>
      <c r="C4" s="5"/>
      <c r="D4" s="5"/>
      <c r="E4" s="5"/>
      <c r="F4" s="3" t="s">
        <v>202</v>
      </c>
    </row>
    <row r="5" ht="15" customHeight="1" spans="1:6">
      <c r="A5" s="6" t="s">
        <v>11</v>
      </c>
      <c r="B5" s="7" t="s">
        <v>12</v>
      </c>
      <c r="C5" s="6"/>
      <c r="D5" s="7" t="s">
        <v>13</v>
      </c>
      <c r="E5" s="7"/>
      <c r="F5" s="6" t="s">
        <v>109</v>
      </c>
    </row>
    <row r="6" ht="15" customHeight="1" spans="1:6">
      <c r="A6" s="8" t="s">
        <v>176</v>
      </c>
      <c r="B6" s="8"/>
      <c r="C6" s="8" t="s">
        <v>177</v>
      </c>
      <c r="D6" s="8" t="s">
        <v>176</v>
      </c>
      <c r="E6" s="8"/>
      <c r="F6" s="8" t="s">
        <v>177</v>
      </c>
    </row>
    <row r="7" ht="15" customHeight="1" spans="1:6">
      <c r="A7" s="8">
        <v>1</v>
      </c>
      <c r="B7" s="9" t="s">
        <v>203</v>
      </c>
      <c r="C7" s="10" t="s">
        <v>65</v>
      </c>
      <c r="D7" s="8">
        <v>26</v>
      </c>
      <c r="E7" s="9" t="s">
        <v>203</v>
      </c>
      <c r="F7" s="10" t="s">
        <v>65</v>
      </c>
    </row>
    <row r="8" ht="15" customHeight="1" spans="1:6">
      <c r="A8" s="8">
        <v>2</v>
      </c>
      <c r="B8" s="9" t="s">
        <v>204</v>
      </c>
      <c r="C8" s="11">
        <v>0</v>
      </c>
      <c r="D8" s="8">
        <v>27</v>
      </c>
      <c r="E8" s="9" t="s">
        <v>205</v>
      </c>
      <c r="F8" s="11">
        <v>0</v>
      </c>
    </row>
    <row r="9" ht="15" customHeight="1" spans="1:6">
      <c r="A9" s="8">
        <v>3</v>
      </c>
      <c r="B9" s="9" t="s">
        <v>206</v>
      </c>
      <c r="C9" s="11">
        <v>0</v>
      </c>
      <c r="D9" s="8">
        <v>28</v>
      </c>
      <c r="E9" s="9" t="s">
        <v>182</v>
      </c>
      <c r="F9" s="11">
        <v>0</v>
      </c>
    </row>
    <row r="10" ht="15" customHeight="1" spans="1:6">
      <c r="A10" s="8">
        <v>4</v>
      </c>
      <c r="B10" s="9" t="s">
        <v>207</v>
      </c>
      <c r="C10" s="11">
        <v>0</v>
      </c>
      <c r="D10" s="8">
        <v>29</v>
      </c>
      <c r="E10" s="9" t="s">
        <v>184</v>
      </c>
      <c r="F10" s="11">
        <v>0</v>
      </c>
    </row>
    <row r="11" ht="15" customHeight="1" spans="1:6">
      <c r="A11" s="8">
        <v>5</v>
      </c>
      <c r="B11" s="9" t="s">
        <v>208</v>
      </c>
      <c r="C11" s="11">
        <v>0</v>
      </c>
      <c r="D11" s="8">
        <v>30</v>
      </c>
      <c r="E11" s="9" t="s">
        <v>209</v>
      </c>
      <c r="F11" s="11">
        <v>0</v>
      </c>
    </row>
    <row r="12" ht="15" customHeight="1" spans="1:6">
      <c r="A12" s="8">
        <v>6</v>
      </c>
      <c r="B12" s="12" t="s">
        <v>188</v>
      </c>
      <c r="C12" s="13">
        <f>C8+C9+C10+C11</f>
        <v>0</v>
      </c>
      <c r="D12" s="8">
        <v>31</v>
      </c>
      <c r="E12" s="12" t="s">
        <v>189</v>
      </c>
      <c r="F12" s="13">
        <f>F8+F11</f>
        <v>0</v>
      </c>
    </row>
    <row r="13" ht="15" customHeight="1" spans="1:6">
      <c r="A13" s="8">
        <v>7</v>
      </c>
      <c r="B13" s="9" t="s">
        <v>210</v>
      </c>
      <c r="C13" s="11">
        <v>0</v>
      </c>
      <c r="D13" s="8">
        <v>32</v>
      </c>
      <c r="E13" s="9" t="s">
        <v>211</v>
      </c>
      <c r="F13" s="11">
        <v>0</v>
      </c>
    </row>
    <row r="14" ht="15" customHeight="1" spans="1:6">
      <c r="A14" s="8">
        <v>8</v>
      </c>
      <c r="B14" s="9" t="s">
        <v>212</v>
      </c>
      <c r="C14" s="11">
        <v>0</v>
      </c>
      <c r="D14" s="8">
        <v>33</v>
      </c>
      <c r="E14" s="9" t="s">
        <v>213</v>
      </c>
      <c r="F14" s="11">
        <v>0</v>
      </c>
    </row>
    <row r="15" ht="15" customHeight="1" spans="1:6">
      <c r="A15" s="8">
        <v>9</v>
      </c>
      <c r="B15" s="12" t="s">
        <v>94</v>
      </c>
      <c r="C15" s="13">
        <f>C12+C13+C14</f>
        <v>0</v>
      </c>
      <c r="D15" s="8">
        <v>34</v>
      </c>
      <c r="E15" s="12" t="s">
        <v>95</v>
      </c>
      <c r="F15" s="13">
        <f>F12+F13+F14</f>
        <v>0</v>
      </c>
    </row>
    <row r="16" ht="15" customHeight="1" spans="1:6">
      <c r="A16" s="8">
        <v>10</v>
      </c>
      <c r="B16" s="9"/>
      <c r="C16" s="14"/>
      <c r="D16" s="8">
        <v>35</v>
      </c>
      <c r="E16" s="12" t="s">
        <v>96</v>
      </c>
      <c r="F16" s="13">
        <f>C15-F15</f>
        <v>0</v>
      </c>
    </row>
    <row r="17" ht="15" customHeight="1" spans="1:6">
      <c r="A17" s="8">
        <v>11</v>
      </c>
      <c r="B17" s="9" t="s">
        <v>214</v>
      </c>
      <c r="C17" s="11">
        <v>0</v>
      </c>
      <c r="D17" s="8">
        <v>36</v>
      </c>
      <c r="E17" s="9" t="s">
        <v>215</v>
      </c>
      <c r="F17" s="13">
        <f>C17+F16</f>
        <v>0</v>
      </c>
    </row>
    <row r="18" ht="15" customHeight="1" spans="1:6">
      <c r="A18" s="8">
        <v>12</v>
      </c>
      <c r="B18" s="9"/>
      <c r="C18" s="14"/>
      <c r="D18" s="8">
        <v>37</v>
      </c>
      <c r="E18" s="12"/>
      <c r="F18" s="14"/>
    </row>
    <row r="19" ht="15" customHeight="1" spans="1:6">
      <c r="A19" s="8">
        <v>13</v>
      </c>
      <c r="B19" s="9" t="s">
        <v>216</v>
      </c>
      <c r="C19" s="10" t="s">
        <v>65</v>
      </c>
      <c r="D19" s="8">
        <v>38</v>
      </c>
      <c r="E19" s="9" t="s">
        <v>216</v>
      </c>
      <c r="F19" s="10" t="s">
        <v>65</v>
      </c>
    </row>
    <row r="20" ht="15" customHeight="1" spans="1:6">
      <c r="A20" s="15">
        <v>14</v>
      </c>
      <c r="B20" s="16" t="s">
        <v>217</v>
      </c>
      <c r="C20" s="17">
        <v>17268661.5</v>
      </c>
      <c r="D20" s="8">
        <v>39</v>
      </c>
      <c r="E20" s="9" t="s">
        <v>218</v>
      </c>
      <c r="F20" s="13">
        <f>F21+F22+F23</f>
        <v>3913101.83</v>
      </c>
    </row>
    <row r="21" ht="15" customHeight="1" spans="1:6">
      <c r="A21" s="18">
        <v>15</v>
      </c>
      <c r="B21" s="19" t="s">
        <v>206</v>
      </c>
      <c r="C21" s="20">
        <v>0</v>
      </c>
      <c r="D21" s="15">
        <v>40</v>
      </c>
      <c r="E21" s="16" t="s">
        <v>182</v>
      </c>
      <c r="F21" s="17">
        <v>3913101.83</v>
      </c>
    </row>
    <row r="22" ht="15" customHeight="1" spans="1:6">
      <c r="A22" s="18">
        <v>16</v>
      </c>
      <c r="B22" s="19" t="s">
        <v>207</v>
      </c>
      <c r="C22" s="20">
        <v>0</v>
      </c>
      <c r="D22" s="18">
        <v>41</v>
      </c>
      <c r="E22" s="19" t="s">
        <v>184</v>
      </c>
      <c r="F22" s="20">
        <v>0</v>
      </c>
    </row>
    <row r="23" ht="15" customHeight="1" spans="1:6">
      <c r="A23" s="18">
        <v>17</v>
      </c>
      <c r="B23" s="19" t="s">
        <v>208</v>
      </c>
      <c r="C23" s="20">
        <v>0</v>
      </c>
      <c r="D23" s="18">
        <v>42</v>
      </c>
      <c r="E23" s="19" t="s">
        <v>186</v>
      </c>
      <c r="F23" s="20">
        <v>0</v>
      </c>
    </row>
    <row r="24" ht="15" customHeight="1" spans="1:6">
      <c r="A24" s="18">
        <v>18</v>
      </c>
      <c r="B24" s="19"/>
      <c r="C24" s="21"/>
      <c r="D24" s="18">
        <v>43</v>
      </c>
      <c r="E24" s="19" t="s">
        <v>219</v>
      </c>
      <c r="F24" s="20">
        <v>0</v>
      </c>
    </row>
    <row r="25" ht="15" customHeight="1" spans="1:6">
      <c r="A25" s="18">
        <v>19</v>
      </c>
      <c r="B25" s="22"/>
      <c r="C25" s="21"/>
      <c r="D25" s="18">
        <v>44</v>
      </c>
      <c r="E25" s="22" t="s">
        <v>220</v>
      </c>
      <c r="F25" s="20">
        <v>0</v>
      </c>
    </row>
    <row r="26" ht="15" customHeight="1" spans="1:6">
      <c r="A26" s="23">
        <v>20</v>
      </c>
      <c r="B26" s="12" t="s">
        <v>188</v>
      </c>
      <c r="C26" s="24">
        <f>C20+C21+C22+C23</f>
        <v>17268661.5</v>
      </c>
      <c r="D26" s="23">
        <v>45</v>
      </c>
      <c r="E26" s="12" t="s">
        <v>189</v>
      </c>
      <c r="F26" s="24">
        <f>F20+F24+F25</f>
        <v>3913101.83</v>
      </c>
    </row>
    <row r="27" ht="15" customHeight="1" spans="1:6">
      <c r="A27" s="8">
        <v>21</v>
      </c>
      <c r="B27" s="9" t="s">
        <v>210</v>
      </c>
      <c r="C27" s="11">
        <v>0</v>
      </c>
      <c r="D27" s="8">
        <v>46</v>
      </c>
      <c r="E27" s="9" t="s">
        <v>211</v>
      </c>
      <c r="F27" s="11">
        <v>0</v>
      </c>
    </row>
    <row r="28" ht="15" customHeight="1" spans="1:6">
      <c r="A28" s="8">
        <v>22</v>
      </c>
      <c r="B28" s="9" t="s">
        <v>221</v>
      </c>
      <c r="C28" s="11">
        <v>0</v>
      </c>
      <c r="D28" s="8">
        <v>47</v>
      </c>
      <c r="E28" s="9" t="s">
        <v>213</v>
      </c>
      <c r="F28" s="11">
        <v>0</v>
      </c>
    </row>
    <row r="29" ht="15" customHeight="1" spans="1:6">
      <c r="A29" s="8">
        <v>23</v>
      </c>
      <c r="B29" s="12" t="s">
        <v>94</v>
      </c>
      <c r="C29" s="13">
        <f>C26+C27+C28</f>
        <v>17268661.5</v>
      </c>
      <c r="D29" s="8">
        <v>48</v>
      </c>
      <c r="E29" s="12" t="s">
        <v>95</v>
      </c>
      <c r="F29" s="13">
        <f>F20+F24+F25+F27+F28</f>
        <v>3913101.83</v>
      </c>
    </row>
    <row r="30" ht="15" customHeight="1" spans="1:6">
      <c r="A30" s="8">
        <v>24</v>
      </c>
      <c r="B30" s="12"/>
      <c r="C30" s="9"/>
      <c r="D30" s="8">
        <v>49</v>
      </c>
      <c r="E30" s="12" t="s">
        <v>96</v>
      </c>
      <c r="F30" s="13">
        <f>C29-F29</f>
        <v>13355559.67</v>
      </c>
    </row>
    <row r="31" ht="15" customHeight="1" spans="1:6">
      <c r="A31" s="15">
        <v>25</v>
      </c>
      <c r="B31" s="16" t="s">
        <v>214</v>
      </c>
      <c r="C31" s="17">
        <v>96534.45</v>
      </c>
      <c r="D31" s="15">
        <v>50</v>
      </c>
      <c r="E31" s="16" t="s">
        <v>215</v>
      </c>
      <c r="F31" s="25">
        <f>(C29+C31)-F29</f>
        <v>13452094.12</v>
      </c>
    </row>
    <row r="32" ht="15.75" customHeight="1" spans="1:6">
      <c r="A32" s="26" t="s">
        <v>222</v>
      </c>
      <c r="B32" s="26"/>
      <c r="C32" s="27"/>
      <c r="D32" s="26"/>
      <c r="E32" s="26"/>
      <c r="F32" s="27"/>
    </row>
    <row r="33" ht="16.5" customHeight="1" spans="1:6">
      <c r="A33" s="28" t="s">
        <v>223</v>
      </c>
      <c r="B33" s="28"/>
      <c r="C33" s="29"/>
      <c r="D33" s="28"/>
      <c r="E33" s="28"/>
      <c r="F33" s="29"/>
    </row>
    <row r="34" ht="16.5" customHeight="1" spans="1:6">
      <c r="A34" s="28" t="s">
        <v>46</v>
      </c>
      <c r="B34" s="28"/>
      <c r="C34" s="29"/>
      <c r="D34" s="28"/>
      <c r="E34" s="28"/>
      <c r="F34" s="29"/>
    </row>
    <row r="35" customHeight="1" spans="1:6">
      <c r="A35" s="28" t="s">
        <v>106</v>
      </c>
      <c r="B35" s="28"/>
      <c r="C35" s="29"/>
      <c r="D35" s="28"/>
      <c r="E35" s="28"/>
      <c r="F35" s="29"/>
    </row>
  </sheetData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8110236220472" right="1.18110236220472" top="1.18110236220472" bottom="1.18110236220472" header="0.51181" footer="0.51181"/>
  <pageSetup paperSize="9" scale="9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封面2021nb</vt:lpstr>
      <vt:lpstr>医疗资2021nb01</vt:lpstr>
      <vt:lpstr>医疗2021nb02</vt:lpstr>
      <vt:lpstr>医疗暂2021nb03</vt:lpstr>
      <vt:lpstr>其医资2021nb04</vt:lpstr>
      <vt:lpstr>其医收支2021nb05-1</vt:lpstr>
      <vt:lpstr>其医收支2021nb05-2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栖心</cp:lastModifiedBy>
  <dcterms:created xsi:type="dcterms:W3CDTF">2022-05-16T08:46:00Z</dcterms:created>
  <dcterms:modified xsi:type="dcterms:W3CDTF">2022-05-16T03:35:11Z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3FC0AB68A19A463BA8EAE5BFE1C78606</vt:lpwstr>
  </property>
  <property fmtid="{D5CDD505-2E9C-101B-9397-08002B2CF9AE}" pid="3" name="KSOProductBuildVer">
    <vt:lpwstr>2052-11.1.0.11691</vt:lpwstr>
  </property>
</Properties>
</file>