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3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表2!$A$1:$B$31</definedName>
    <definedName name="_xlnm.Print_Titles" localSheetId="3">表2!$1:$4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<sst xmlns="http://schemas.openxmlformats.org/spreadsheetml/2006/main" count="356" uniqueCount="271">
  <si>
    <t>单位代码：</t>
  </si>
  <si>
    <t>11621026MB15505147</t>
  </si>
  <si>
    <t>单位名称：</t>
  </si>
  <si>
    <t>部门预算公开表</t>
  </si>
  <si>
    <t xml:space="preserve">     </t>
  </si>
  <si>
    <t>编制日期：</t>
  </si>
  <si>
    <t>2025.2.10</t>
  </si>
  <si>
    <t>部门领导：</t>
  </si>
  <si>
    <t>王天俊</t>
  </si>
  <si>
    <t>财务负责人：</t>
  </si>
  <si>
    <t>王科</t>
  </si>
  <si>
    <t>制表人：</t>
  </si>
  <si>
    <t>刘宏斌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</si>
  <si>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</si>
  <si>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</si>
  <si>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</si>
  <si>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</si>
  <si>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</si>
  <si>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</si>
  <si>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</si>
  <si>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</si>
  <si>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</si>
  <si>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</si>
  <si>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</si>
  <si>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</si>
  <si>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</si>
  <si>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</si>
  <si>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</si>
  <si>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</si>
  <si>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</si>
  <si>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</si>
  <si>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</si>
  <si>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</si>
  <si>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</si>
  <si>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</si>
  <si>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</si>
  <si>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</si>
  <si>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</si>
  <si>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</si>
  <si>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</si>
  <si>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</si>
  <si>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</si>
  <si>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</si>
  <si>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</si>
  <si>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</si>
  <si>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</si>
  <si>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</si>
  <si>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</si>
  <si>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</si>
  <si>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</si>
  <si>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</si>
  <si>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</si>
  <si>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</si>
  <si>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</si>
  <si>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</si>
  <si>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</si>
  <si>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</si>
  <si>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</si>
  <si>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</si>
  <si>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</si>
  <si>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</si>
  <si>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</si>
  <si>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</si>
  <si>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</si>
  <si>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</si>
  <si>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</si>
  <si>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</si>
  <si>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</si>
  <si>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</si>
  <si>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</si>
  <si>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</si>
  <si>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</si>
  <si>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</si>
  <si>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</si>
  <si>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</si>
  <si>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</si>
  <si>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</si>
  <si>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</si>
  <si>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</si>
  <si>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</si>
  <si>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</si>
  <si>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</si>
  <si>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</si>
  <si>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</si>
  <si>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</si>
  <si>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</si>
  <si>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</si>
  <si>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</si>
  <si>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</si>
  <si>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</si>
  <si>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</si>
  <si>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</si>
  <si>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</si>
  <si>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</si>
  <si>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</si>
  <si>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</si>
  <si>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</si>
  <si>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</si>
  <si>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</si>
  <si>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</si>
  <si>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</si>
  <si>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</si>
  <si>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</si>
  <si>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</si>
  <si>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</si>
  <si>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</si>
  <si>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</si>
  <si>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</si>
  <si>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</si>
  <si>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</si>
  <si>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</si>
  <si>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</si>
  <si>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</si>
  <si>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</si>
  <si>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</si>
  <si>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</si>
  <si>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</si>
  <si>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</si>
  <si>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</si>
  <si>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208-社会保障和就业支出</t>
  </si>
  <si>
    <t>20805-行政事业单位养老支出</t>
  </si>
  <si>
    <t>2080501-行政单位离退休</t>
  </si>
  <si>
    <t>2080505-机关事业单位基本养老保险缴费支出</t>
  </si>
  <si>
    <t>20899-其他社会保障和就业支出</t>
  </si>
  <si>
    <t>2089999-其他社会保障和就业支出</t>
  </si>
  <si>
    <t>210-卫生健康支出</t>
  </si>
  <si>
    <t>21015-医疗保障管理事务</t>
  </si>
  <si>
    <t>2101501-行政运行</t>
  </si>
  <si>
    <t>2101599-其他医疗保障事务支出</t>
  </si>
  <si>
    <t>21012-财政对基本医疗保险基金的补助</t>
  </si>
  <si>
    <t>2101202-财政对城乡居民基本医疗保险基金的补助</t>
  </si>
  <si>
    <t>21011-行政事业单位医疗</t>
  </si>
  <si>
    <t>2101101-行政单位医疗</t>
  </si>
  <si>
    <t>21013-医疗救助</t>
  </si>
  <si>
    <t>2101301-城乡医疗救助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</si>
  <si>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</si>
  <si>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</si>
  <si>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</si>
  <si>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</si>
  <si>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</si>
  <si>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</si>
  <si>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</si>
  <si>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</si>
  <si>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</si>
  <si>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</si>
  <si>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</si>
  <si>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</si>
  <si>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</si>
  <si>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</si>
  <si>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</si>
  <si>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</si>
  <si>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</si>
  <si>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</si>
  <si>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</si>
  <si>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</si>
  <si>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</si>
  <si>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</si>
  <si>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</si>
  <si>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</si>
  <si>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</si>
  <si>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</si>
  <si>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</si>
  <si>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</si>
  <si>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</si>
  <si>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</si>
  <si>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</si>
  <si>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</si>
  <si>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</si>
  <si>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</si>
  <si>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</si>
  <si>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</si>
  <si>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</si>
  <si>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</si>
  <si>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</si>
  <si>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</si>
  <si>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</si>
  <si>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</si>
  <si>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</si>
  <si>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宁县医疗保障局</t>
  </si>
  <si>
    <t>一般公共预算支出情况表</t>
  </si>
  <si>
    <t>科目编码</t>
  </si>
  <si>
    <t>科目名称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</si>
  <si>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</si>
  <si>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</si>
  <si>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</si>
  <si>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</si>
  <si>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</si>
  <si>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</si>
  <si>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</si>
  <si>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机关和事业单位职业年金缴费支出</t>
  </si>
  <si>
    <t>20899</t>
  </si>
  <si>
    <t>其他社会保障和就业支出</t>
  </si>
  <si>
    <t>2080599</t>
  </si>
  <si>
    <t>210</t>
  </si>
  <si>
    <t>卫生健康支出</t>
  </si>
  <si>
    <t>21011</t>
  </si>
  <si>
    <t>行政事业单位医疗</t>
  </si>
  <si>
    <t>行政单位医疗</t>
  </si>
  <si>
    <t>财政对基本养老保险基金的补助</t>
  </si>
  <si>
    <t>财政对城乡居民基本医疗保险基金的补助</t>
  </si>
  <si>
    <t>医疗救助</t>
  </si>
  <si>
    <t>医疗保障管理事务</t>
  </si>
  <si>
    <t>行政运行</t>
  </si>
  <si>
    <t>其他医疗保障事务支出</t>
  </si>
  <si>
    <t>一般公共预算基本支出表</t>
  </si>
  <si>
    <t>经济分类科目</t>
  </si>
  <si>
    <t>一般公共预算基本支出</t>
  </si>
  <si>
    <t>人员经费</t>
  </si>
  <si>
    <t>公用经费</t>
  </si>
  <si>
    <t>501</t>
  </si>
  <si>
    <t>机关工资福利支出</t>
  </si>
  <si>
    <t>30101</t>
  </si>
  <si>
    <t xml:space="preserve">  工资奖金津补贴</t>
  </si>
  <si>
    <t>30102</t>
  </si>
  <si>
    <t xml:space="preserve">  社会保障缴费</t>
  </si>
  <si>
    <t>502</t>
  </si>
  <si>
    <t>机关商品和服务支出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</si>
  <si>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</si>
  <si>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</si>
  <si>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</si>
  <si>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</si>
  <si>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</si>
  <si>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</si>
  <si>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</si>
  <si>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</si>
  <si>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</si>
  <si>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</si>
  <si>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</si>
  <si>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</si>
  <si>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30226</t>
  </si>
  <si>
    <t>劳务费</t>
  </si>
  <si>
    <t>30228</t>
  </si>
  <si>
    <t>工会经费</t>
  </si>
  <si>
    <t>30229</t>
  </si>
  <si>
    <t>福利费</t>
  </si>
  <si>
    <t>30239</t>
  </si>
  <si>
    <t>其他交通费用（车补）</t>
  </si>
  <si>
    <t>509</t>
  </si>
  <si>
    <t>社会福利和救助</t>
  </si>
  <si>
    <t>30302</t>
  </si>
  <si>
    <t>退休费</t>
  </si>
  <si>
    <t>生活补助</t>
  </si>
  <si>
    <t>医疗费补助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</si>
  <si>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</si>
  <si>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</si>
  <si>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</si>
  <si>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</si>
  <si>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</si>
  <si>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</si>
  <si>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</si>
  <si>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</si>
  <si>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</si>
  <si>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</si>
  <si>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</si>
  <si>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</si>
  <si>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</si>
  <si>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302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</si>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</sst>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#,##0.00_ ;[Red]\-#,##0.00\ "/>
    <numFmt numFmtId="179" formatCode="#0.00"/>
    <numFmt numFmtId="180" formatCode="yyyy/mm/dd"/>
  </numFmts>
  <fonts count="54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0"/>
      <name val="SimSun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9"/>
      <name val="SimSun"/>
      <charset val="134"/>
    </font>
    <font>
      <sz val="9"/>
      <color indexed="8"/>
      <name val="宋体"/>
      <charset val="1"/>
    </font>
    <font>
      <sz val="9"/>
      <name val="宋体"/>
      <charset val="134"/>
    </font>
    <font>
      <sz val="10"/>
      <name val="Hiragino Sans GB"/>
      <charset val="134"/>
    </font>
    <font>
      <sz val="9"/>
      <color indexed="8"/>
      <name val="宋体"/>
      <charset val="1"/>
      <scheme val="minor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宋体"/>
      <charset val="1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3" fillId="0" borderId="0" applyFont="0" applyFill="0" applyBorder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42" fontId="33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5" borderId="6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40" fillId="0" borderId="7" applyNumberFormat="0" applyFill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6" borderId="9" applyNumberFormat="0" applyAlignment="0" applyProtection="0">
      <alignment vertical="center"/>
    </xf>
    <xf numFmtId="0" fontId="43" fillId="7" borderId="10" applyNumberFormat="0" applyAlignment="0" applyProtection="0">
      <alignment vertical="center"/>
    </xf>
    <xf numFmtId="0" fontId="44" fillId="7" borderId="9" applyNumberFormat="0" applyAlignment="0" applyProtection="0">
      <alignment vertical="center"/>
    </xf>
    <xf numFmtId="0" fontId="45" fillId="8" borderId="11" applyNumberFormat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10" fillId="0" borderId="0"/>
  </cellStyleXfs>
  <cellXfs count="102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4" fontId="19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49" fontId="14" fillId="0" borderId="1" xfId="0" applyNumberFormat="1" applyFont="1" applyFill="1" applyBorder="1" applyAlignment="1" applyProtection="1">
      <alignment horizontal="left" vertical="center"/>
    </xf>
    <xf numFmtId="49" fontId="20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Border="1">
      <alignment vertical="center"/>
    </xf>
    <xf numFmtId="49" fontId="21" fillId="0" borderId="1" xfId="0" applyNumberFormat="1" applyFont="1" applyFill="1" applyBorder="1" applyAlignment="1">
      <alignment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22" fillId="3" borderId="3" xfId="0" applyFont="1" applyFill="1" applyBorder="1" applyAlignment="1" applyProtection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19" fillId="0" borderId="2" xfId="0" applyFont="1" applyBorder="1" applyAlignment="1">
      <alignment vertical="center" wrapText="1"/>
    </xf>
    <xf numFmtId="0" fontId="19" fillId="0" borderId="2" xfId="0" applyFont="1" applyBorder="1" applyAlignment="1">
      <alignment horizontal="right"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right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left" vertical="center"/>
    </xf>
    <xf numFmtId="49" fontId="21" fillId="0" borderId="1" xfId="0" applyNumberFormat="1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4" fontId="19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19" fillId="4" borderId="1" xfId="0" applyFont="1" applyFill="1" applyBorder="1" applyAlignment="1">
      <alignment horizontal="left" vertical="center" wrapText="1"/>
    </xf>
    <xf numFmtId="4" fontId="19" fillId="4" borderId="1" xfId="0" applyNumberFormat="1" applyFont="1" applyFill="1" applyBorder="1" applyAlignment="1">
      <alignment vertical="center" wrapText="1"/>
    </xf>
    <xf numFmtId="0" fontId="19" fillId="0" borderId="1" xfId="0" applyFont="1" applyBorder="1" applyAlignment="1">
      <alignment horizontal="right" vertical="center" wrapText="1"/>
    </xf>
    <xf numFmtId="177" fontId="22" fillId="3" borderId="3" xfId="0" applyNumberFormat="1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>
      <alignment horizontal="left" vertical="center"/>
    </xf>
    <xf numFmtId="0" fontId="24" fillId="0" borderId="4" xfId="0" applyFont="1" applyBorder="1" applyAlignment="1">
      <alignment horizontal="left" vertical="center"/>
    </xf>
    <xf numFmtId="0" fontId="19" fillId="0" borderId="2" xfId="0" applyFont="1" applyBorder="1" applyAlignment="1">
      <alignment horizontal="center" vertical="center" wrapText="1"/>
    </xf>
    <xf numFmtId="4" fontId="19" fillId="0" borderId="2" xfId="0" applyNumberFormat="1" applyFont="1" applyBorder="1" applyAlignment="1">
      <alignment horizontal="right" vertical="center" wrapText="1"/>
    </xf>
    <xf numFmtId="0" fontId="19" fillId="0" borderId="2" xfId="0" applyFont="1" applyBorder="1" applyAlignment="1">
      <alignment horizontal="left" vertical="center" wrapText="1"/>
    </xf>
    <xf numFmtId="4" fontId="7" fillId="0" borderId="2" xfId="0" applyNumberFormat="1" applyFont="1" applyBorder="1" applyAlignment="1">
      <alignment vertical="center" wrapText="1"/>
    </xf>
    <xf numFmtId="178" fontId="25" fillId="0" borderId="1" xfId="0" applyNumberFormat="1" applyFont="1" applyFill="1" applyBorder="1" applyAlignment="1">
      <alignment horizontal="right" vertical="center"/>
    </xf>
    <xf numFmtId="4" fontId="19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179" fontId="26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179" fontId="9" fillId="0" borderId="2" xfId="0" applyNumberFormat="1" applyFont="1" applyBorder="1" applyAlignment="1">
      <alignment horizontal="right" vertical="center" wrapText="1"/>
    </xf>
    <xf numFmtId="179" fontId="19" fillId="0" borderId="2" xfId="0" applyNumberFormat="1" applyFont="1" applyBorder="1" applyAlignment="1">
      <alignment vertical="center" wrapText="1"/>
    </xf>
    <xf numFmtId="179" fontId="19" fillId="0" borderId="2" xfId="0" applyNumberFormat="1" applyFont="1" applyBorder="1" applyAlignment="1">
      <alignment horizontal="right" vertical="center" wrapText="1"/>
    </xf>
    <xf numFmtId="0" fontId="9" fillId="0" borderId="5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178" fontId="18" fillId="0" borderId="1" xfId="0" applyNumberFormat="1" applyFont="1" applyFill="1" applyBorder="1" applyAlignment="1" applyProtection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178" fontId="14" fillId="0" borderId="1" xfId="0" applyNumberFormat="1" applyFont="1" applyFill="1" applyBorder="1" applyAlignment="1" applyProtection="1">
      <alignment horizontal="right" vertical="center"/>
    </xf>
    <xf numFmtId="0" fontId="9" fillId="0" borderId="1" xfId="0" applyFont="1" applyBorder="1" applyAlignment="1">
      <alignment horizontal="right" vertical="center" wrapText="1"/>
    </xf>
    <xf numFmtId="0" fontId="27" fillId="0" borderId="1" xfId="0" applyFont="1" applyBorder="1" applyAlignment="1">
      <alignment horizontal="left" vertical="center"/>
    </xf>
    <xf numFmtId="0" fontId="14" fillId="0" borderId="0" xfId="0" applyFont="1" applyFill="1" applyBorder="1" applyAlignment="1" applyProtection="1">
      <alignment vertical="center"/>
    </xf>
    <xf numFmtId="0" fontId="14" fillId="0" borderId="1" xfId="49" applyFont="1" applyFill="1" applyBorder="1" applyAlignment="1" applyProtection="1">
      <alignment vertical="center"/>
    </xf>
    <xf numFmtId="0" fontId="18" fillId="0" borderId="1" xfId="49" applyFont="1" applyFill="1" applyBorder="1" applyAlignment="1" applyProtection="1">
      <alignment vertical="center"/>
    </xf>
    <xf numFmtId="0" fontId="18" fillId="0" borderId="1" xfId="49" applyFont="1" applyFill="1" applyBorder="1" applyAlignment="1" applyProtection="1">
      <alignment horizontal="center" vertical="center"/>
    </xf>
    <xf numFmtId="0" fontId="28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4" fontId="29" fillId="0" borderId="2" xfId="0" applyNumberFormat="1" applyFont="1" applyBorder="1" applyAlignment="1">
      <alignment vertical="center" wrapText="1"/>
    </xf>
    <xf numFmtId="0" fontId="26" fillId="0" borderId="2" xfId="0" applyFont="1" applyBorder="1" applyAlignment="1">
      <alignment horizontal="right" vertical="center" wrapText="1"/>
    </xf>
    <xf numFmtId="0" fontId="29" fillId="0" borderId="2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30" fillId="0" borderId="0" xfId="0" applyFont="1" applyBorder="1" applyAlignment="1">
      <alignment vertical="center" wrapText="1"/>
    </xf>
    <xf numFmtId="0" fontId="30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right" vertical="center" wrapText="1"/>
    </xf>
    <xf numFmtId="180" fontId="9" fillId="0" borderId="0" xfId="0" applyNumberFormat="1" applyFont="1" applyBorder="1" applyAlignment="1">
      <alignment vertical="center" wrapText="1"/>
    </xf>
    <xf numFmtId="0" fontId="21" fillId="0" borderId="0" xfId="0" applyFont="1" applyBorder="1" applyAlignment="1">
      <alignment horizontal="righ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G18" sqref="G18"/>
    </sheetView>
  </sheetViews>
  <sheetFormatPr defaultColWidth="10" defaultRowHeight="13.5"/>
  <cols>
    <col min="1" max="1" width="2.55" customWidth="1"/>
    <col min="2" max="2" width="12.8916666666667" customWidth="1"/>
    <col min="3" max="4" width="9.76666666666667" customWidth="1"/>
    <col min="5" max="5" width="16.5583333333333" customWidth="1"/>
    <col min="6" max="6" width="10.3333333333333" customWidth="1"/>
    <col min="7" max="7" width="11.5083333333333" customWidth="1"/>
    <col min="8" max="11" width="9.76666666666667" customWidth="1"/>
  </cols>
  <sheetData>
    <row r="1" ht="14.3" customHeight="1" spans="1:1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</row>
    <row r="2" ht="14.3" customHeight="1" spans="1:1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3"/>
      <c r="B3" s="13" t="s">
        <v>0</v>
      </c>
      <c r="C3" s="97" t="s">
        <v>1</v>
      </c>
      <c r="D3" s="97"/>
      <c r="E3" s="13"/>
      <c r="F3" s="13"/>
      <c r="G3" s="13"/>
      <c r="H3" s="13"/>
      <c r="I3" s="13"/>
      <c r="J3" s="13"/>
      <c r="K3" s="13"/>
    </row>
    <row r="4" ht="22.75" customHeight="1" spans="1:11">
      <c r="A4" s="13"/>
      <c r="B4" s="13" t="s">
        <v>2</v>
      </c>
      <c r="C4" s="13"/>
      <c r="D4" s="13"/>
      <c r="E4" s="13"/>
      <c r="F4" s="13"/>
      <c r="G4" s="13"/>
      <c r="H4" s="13"/>
      <c r="I4" s="13"/>
      <c r="J4" s="13"/>
      <c r="K4" s="13"/>
    </row>
    <row r="5" ht="14.3" customHeight="1" spans="1:11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</row>
    <row r="6" ht="78.55" customHeight="1" spans="1:11">
      <c r="A6" s="11"/>
      <c r="B6" s="98" t="s">
        <v>3</v>
      </c>
      <c r="C6" s="98"/>
      <c r="D6" s="98"/>
      <c r="E6" s="98"/>
      <c r="F6" s="98"/>
      <c r="G6" s="98"/>
      <c r="H6" s="98"/>
      <c r="I6" s="98"/>
      <c r="J6" s="98"/>
      <c r="K6" s="98"/>
    </row>
    <row r="7" ht="22.75" customHeight="1" spans="1:1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ht="22.75" customHeight="1" spans="1:11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</row>
    <row r="9" ht="22.75" customHeight="1" spans="1:11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</row>
    <row r="10" ht="22.75" customHeight="1" spans="1:11">
      <c r="A10" s="13"/>
      <c r="B10" s="13" t="s">
        <v>4</v>
      </c>
      <c r="C10" s="13"/>
      <c r="F10" s="99" t="s">
        <v>5</v>
      </c>
      <c r="G10" s="100" t="s">
        <v>6</v>
      </c>
      <c r="H10" s="13"/>
      <c r="I10" s="13"/>
      <c r="J10" s="13"/>
      <c r="K10" s="13"/>
    </row>
    <row r="11" ht="22.75" customHeight="1" spans="1:11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ht="22.75" customHeight="1" spans="1:11">
      <c r="A12" s="13"/>
      <c r="B12" s="99" t="s">
        <v>7</v>
      </c>
      <c r="C12" s="101" t="s">
        <v>8</v>
      </c>
      <c r="D12" s="13"/>
      <c r="E12" s="99" t="s">
        <v>9</v>
      </c>
      <c r="F12" s="11" t="s">
        <v>10</v>
      </c>
      <c r="G12" s="13"/>
      <c r="H12" s="99" t="s">
        <v>11</v>
      </c>
      <c r="I12" s="11" t="s">
        <v>12</v>
      </c>
      <c r="J12" s="13"/>
      <c r="K12" s="13"/>
    </row>
    <row r="13" ht="14.3" customHeight="1" spans="1:11">
      <c r="A13" s="11"/>
      <c r="B13" s="11"/>
      <c r="C13" s="11" t="s">
        <v>13</v>
      </c>
      <c r="D13" s="11"/>
      <c r="E13" s="11"/>
      <c r="F13" s="11"/>
      <c r="G13" s="11"/>
      <c r="H13" s="11"/>
      <c r="I13" s="11"/>
      <c r="J13" s="11"/>
      <c r="K13" s="11"/>
    </row>
    <row r="14" ht="14.3" customHeight="1" spans="1:11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</row>
    <row r="15" ht="14.3" customHeight="1" spans="1:11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view="pageBreakPreview" zoomScaleNormal="100" workbookViewId="0">
      <selection activeCell="A8" sqref="A8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7" width="9.76666666666667" customWidth="1"/>
    <col min="8" max="8" width="10.25" customWidth="1"/>
  </cols>
  <sheetData>
    <row r="1" ht="14.3" customHeight="1" spans="1:8">
      <c r="A1" s="11"/>
      <c r="B1" s="11"/>
      <c r="C1" s="11"/>
      <c r="D1" s="11"/>
      <c r="E1" s="11"/>
      <c r="F1" s="11"/>
      <c r="G1" s="11"/>
      <c r="H1" s="11"/>
    </row>
    <row r="2" ht="39.85" customHeight="1" spans="1:8">
      <c r="A2" s="43" t="s">
        <v>243</v>
      </c>
      <c r="B2" s="43"/>
      <c r="C2" s="43"/>
      <c r="D2" s="43"/>
      <c r="E2" s="43"/>
      <c r="F2" s="43"/>
      <c r="G2" s="43"/>
      <c r="H2" s="43"/>
    </row>
    <row r="3" ht="22.75" customHeight="1" spans="1:8">
      <c r="A3" s="11"/>
      <c r="B3" s="11"/>
      <c r="C3" s="11"/>
      <c r="D3" s="11"/>
      <c r="E3" s="11"/>
      <c r="F3" s="11"/>
      <c r="G3" s="11"/>
      <c r="H3" s="44" t="s">
        <v>37</v>
      </c>
    </row>
    <row r="4" ht="22.75" customHeight="1" spans="1:8">
      <c r="A4" s="15" t="s">
        <v>174</v>
      </c>
      <c r="B4" s="15" t="s">
        <v>244</v>
      </c>
      <c r="C4" s="15"/>
      <c r="D4" s="15"/>
      <c r="E4" s="15"/>
      <c r="F4" s="15"/>
      <c r="G4" s="15" t="s">
        <v>245</v>
      </c>
      <c r="H4" s="15" t="s">
        <v>246</v>
      </c>
    </row>
    <row r="5" ht="22.75" customHeight="1" spans="1:8">
      <c r="A5" s="15"/>
      <c r="B5" s="15" t="s">
        <v>118</v>
      </c>
      <c r="C5" s="15" t="s">
        <v>247</v>
      </c>
      <c r="D5" s="15" t="s">
        <v>248</v>
      </c>
      <c r="E5" s="15" t="s">
        <v>249</v>
      </c>
      <c r="F5" s="15"/>
      <c r="G5" s="15"/>
      <c r="H5" s="15"/>
    </row>
    <row r="6" ht="22.75" customHeight="1" spans="1:8">
      <c r="A6" s="15"/>
      <c r="B6" s="15"/>
      <c r="C6" s="15"/>
      <c r="D6" s="15"/>
      <c r="E6" s="15" t="s">
        <v>250</v>
      </c>
      <c r="F6" s="15" t="s">
        <v>251</v>
      </c>
      <c r="G6" s="15"/>
      <c r="H6" s="15"/>
    </row>
    <row r="7" ht="22.75" customHeight="1" spans="1:8">
      <c r="A7" s="45" t="s">
        <v>118</v>
      </c>
      <c r="B7" s="46"/>
      <c r="C7" s="46"/>
      <c r="D7" s="46"/>
      <c r="E7" s="46"/>
      <c r="F7" s="46"/>
      <c r="G7" s="46"/>
      <c r="H7" s="46"/>
    </row>
    <row r="8" ht="22.75" customHeight="1" spans="1:8">
      <c r="A8" s="45" t="s">
        <v>178</v>
      </c>
      <c r="B8" s="46"/>
      <c r="C8" s="46"/>
      <c r="D8" s="46"/>
      <c r="E8" s="46"/>
      <c r="F8" s="46"/>
      <c r="G8" s="46"/>
      <c r="H8" s="46"/>
    </row>
    <row r="9" ht="22.75" customHeight="1" spans="1:8">
      <c r="A9" s="16"/>
      <c r="B9" s="17"/>
      <c r="C9" s="17"/>
      <c r="D9" s="17"/>
      <c r="E9" s="17"/>
      <c r="F9" s="17"/>
      <c r="G9" s="17"/>
      <c r="H9" s="17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scale="71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view="pageBreakPreview" zoomScaleNormal="100" topLeftCell="A2" workbookViewId="0">
      <selection activeCell="G12" sqref="G12"/>
    </sheetView>
  </sheetViews>
  <sheetFormatPr defaultColWidth="10" defaultRowHeight="15"/>
  <cols>
    <col min="1" max="1" width="9.76666666666667" customWidth="1"/>
    <col min="2" max="2" width="12" style="19" customWidth="1"/>
    <col min="3" max="3" width="29.6333333333333" style="19" customWidth="1"/>
    <col min="4" max="5" width="12" customWidth="1"/>
    <col min="6" max="6" width="12.5" customWidth="1"/>
    <col min="7" max="10" width="9.76666666666667" customWidth="1"/>
  </cols>
  <sheetData>
    <row r="1" ht="14.3" customHeight="1" spans="1:10">
      <c r="A1" s="11"/>
      <c r="B1" s="27"/>
      <c r="C1" s="28"/>
      <c r="D1" s="11"/>
      <c r="E1" s="11"/>
      <c r="F1" s="11"/>
      <c r="G1" s="11"/>
      <c r="H1" s="11"/>
      <c r="I1" s="11"/>
      <c r="J1" s="11"/>
    </row>
    <row r="2" ht="39.85" customHeight="1" spans="1:10">
      <c r="A2" s="12" t="s">
        <v>252</v>
      </c>
      <c r="B2" s="21"/>
      <c r="C2" s="21"/>
      <c r="D2" s="12"/>
      <c r="E2" s="12"/>
      <c r="F2" s="12"/>
      <c r="G2" s="11"/>
      <c r="H2" s="11"/>
      <c r="I2" s="11"/>
      <c r="J2" s="11"/>
    </row>
    <row r="3" ht="22.75" customHeight="1" spans="1:10">
      <c r="A3" s="13"/>
      <c r="D3" s="13"/>
      <c r="E3" s="13"/>
      <c r="F3" s="13" t="s">
        <v>37</v>
      </c>
      <c r="G3" s="11"/>
      <c r="H3" s="11"/>
      <c r="I3" s="11"/>
      <c r="J3" s="11"/>
    </row>
    <row r="4" ht="22.75" customHeight="1" spans="1:10">
      <c r="A4" s="29" t="s">
        <v>253</v>
      </c>
      <c r="B4" s="30" t="s">
        <v>254</v>
      </c>
      <c r="C4" s="31" t="s">
        <v>255</v>
      </c>
      <c r="D4" s="29" t="s">
        <v>118</v>
      </c>
      <c r="E4" s="29" t="s">
        <v>115</v>
      </c>
      <c r="F4" s="29" t="s">
        <v>116</v>
      </c>
      <c r="G4" s="11"/>
      <c r="H4" s="11"/>
      <c r="I4" s="11"/>
      <c r="J4" s="11"/>
    </row>
    <row r="5" ht="28" customHeight="1" spans="1:10">
      <c r="A5" s="29"/>
      <c r="B5" s="32"/>
      <c r="C5" s="33" t="s">
        <v>118</v>
      </c>
      <c r="D5" s="34">
        <f>E5+F5</f>
        <v>277451.2</v>
      </c>
      <c r="E5" s="35">
        <v>277451.2</v>
      </c>
      <c r="F5" s="36"/>
      <c r="G5" s="13"/>
      <c r="H5" s="13"/>
      <c r="I5" s="13"/>
      <c r="J5" s="13"/>
    </row>
    <row r="6" ht="28" customHeight="1" spans="1:6">
      <c r="A6" s="35">
        <v>1</v>
      </c>
      <c r="B6" s="37" t="s">
        <v>256</v>
      </c>
      <c r="C6" s="38" t="s">
        <v>216</v>
      </c>
      <c r="D6" s="34">
        <f t="shared" ref="D6:D16" si="0">E6+F6</f>
        <v>277451.2</v>
      </c>
      <c r="E6" s="35">
        <v>277451.2</v>
      </c>
      <c r="F6" s="39"/>
    </row>
    <row r="7" ht="28" customHeight="1" spans="1:6">
      <c r="A7" s="35">
        <v>2</v>
      </c>
      <c r="B7" s="37" t="s">
        <v>217</v>
      </c>
      <c r="C7" s="40" t="s">
        <v>218</v>
      </c>
      <c r="D7" s="34">
        <f t="shared" si="0"/>
        <v>60400</v>
      </c>
      <c r="E7" s="41">
        <v>60400</v>
      </c>
      <c r="F7" s="39"/>
    </row>
    <row r="8" ht="28" customHeight="1" spans="1:6">
      <c r="A8" s="35">
        <v>3</v>
      </c>
      <c r="B8" s="37" t="s">
        <v>219</v>
      </c>
      <c r="C8" s="40" t="s">
        <v>220</v>
      </c>
      <c r="D8" s="34">
        <f t="shared" si="0"/>
        <v>32600</v>
      </c>
      <c r="E8" s="41">
        <v>32600</v>
      </c>
      <c r="F8" s="39"/>
    </row>
    <row r="9" ht="28" customHeight="1" spans="1:6">
      <c r="A9" s="35">
        <v>4</v>
      </c>
      <c r="B9" s="37" t="s">
        <v>221</v>
      </c>
      <c r="C9" s="40" t="s">
        <v>222</v>
      </c>
      <c r="D9" s="34">
        <f t="shared" si="0"/>
        <v>2400</v>
      </c>
      <c r="E9" s="41">
        <v>2400</v>
      </c>
      <c r="F9" s="39"/>
    </row>
    <row r="10" ht="28" customHeight="1" spans="1:6">
      <c r="A10" s="35">
        <v>5</v>
      </c>
      <c r="B10" s="37" t="s">
        <v>223</v>
      </c>
      <c r="C10" s="40" t="s">
        <v>224</v>
      </c>
      <c r="D10" s="34">
        <f t="shared" si="0"/>
        <v>6400</v>
      </c>
      <c r="E10" s="41">
        <v>6400</v>
      </c>
      <c r="F10" s="39"/>
    </row>
    <row r="11" ht="28" customHeight="1" spans="1:6">
      <c r="A11" s="35">
        <v>6</v>
      </c>
      <c r="B11" s="37" t="s">
        <v>225</v>
      </c>
      <c r="C11" s="40" t="s">
        <v>226</v>
      </c>
      <c r="D11" s="34">
        <f t="shared" si="0"/>
        <v>15000</v>
      </c>
      <c r="E11" s="41">
        <v>15000</v>
      </c>
      <c r="F11" s="39"/>
    </row>
    <row r="12" ht="28" customHeight="1" spans="1:6">
      <c r="A12" s="35">
        <v>7</v>
      </c>
      <c r="B12" s="37" t="s">
        <v>227</v>
      </c>
      <c r="C12" s="40" t="s">
        <v>228</v>
      </c>
      <c r="D12" s="34">
        <f t="shared" si="0"/>
        <v>32000</v>
      </c>
      <c r="E12" s="41">
        <v>32000</v>
      </c>
      <c r="F12" s="39"/>
    </row>
    <row r="13" ht="28" customHeight="1" spans="1:6">
      <c r="A13" s="35">
        <v>8</v>
      </c>
      <c r="B13" s="37" t="s">
        <v>229</v>
      </c>
      <c r="C13" s="40" t="s">
        <v>230</v>
      </c>
      <c r="D13" s="34">
        <f t="shared" si="0"/>
        <v>11200</v>
      </c>
      <c r="E13" s="41">
        <v>11200</v>
      </c>
      <c r="F13" s="39"/>
    </row>
    <row r="14" ht="28" customHeight="1" spans="1:6">
      <c r="A14" s="35">
        <v>9</v>
      </c>
      <c r="B14" s="37" t="s">
        <v>231</v>
      </c>
      <c r="C14" s="40" t="s">
        <v>232</v>
      </c>
      <c r="D14" s="34">
        <f t="shared" si="0"/>
        <v>22809.53</v>
      </c>
      <c r="E14" s="42">
        <v>22809.53</v>
      </c>
      <c r="F14" s="39"/>
    </row>
    <row r="15" ht="28" customHeight="1" spans="1:6">
      <c r="A15" s="35">
        <v>10</v>
      </c>
      <c r="B15" s="37" t="s">
        <v>233</v>
      </c>
      <c r="C15" s="40" t="s">
        <v>234</v>
      </c>
      <c r="D15" s="34">
        <f t="shared" si="0"/>
        <v>14241.67</v>
      </c>
      <c r="E15" s="42">
        <v>14241.67</v>
      </c>
      <c r="F15" s="39"/>
    </row>
    <row r="16" ht="28" customHeight="1" spans="1:6">
      <c r="A16" s="35">
        <v>11</v>
      </c>
      <c r="B16" s="37" t="s">
        <v>235</v>
      </c>
      <c r="C16" s="40" t="s">
        <v>236</v>
      </c>
      <c r="D16" s="34">
        <f t="shared" si="0"/>
        <v>80400</v>
      </c>
      <c r="E16" s="42">
        <v>80400</v>
      </c>
      <c r="F16" s="39"/>
    </row>
    <row r="22" ht="13.5" spans="2:3">
      <c r="B22" s="18"/>
      <c r="C22" s="18"/>
    </row>
    <row r="23" ht="13.5" spans="2:3">
      <c r="B23" s="18"/>
      <c r="C23" s="18"/>
    </row>
    <row r="24" ht="13.5" spans="2:3">
      <c r="B24" s="18"/>
      <c r="C24" s="18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view="pageBreakPreview" zoomScaleNormal="100" workbookViewId="0">
      <selection activeCell="B12" sqref="B12"/>
    </sheetView>
  </sheetViews>
  <sheetFormatPr defaultColWidth="7.88333333333333" defaultRowHeight="12.75" customHeight="1"/>
  <cols>
    <col min="1" max="1" width="17" style="19" customWidth="1"/>
    <col min="2" max="2" width="41.3833333333333" style="19" customWidth="1"/>
    <col min="3" max="3" width="29.3833333333333" style="19" customWidth="1"/>
    <col min="4" max="4" width="2.5" style="19" customWidth="1"/>
    <col min="5" max="16" width="8" style="19"/>
    <col min="17" max="16384" width="7.88333333333333" style="18"/>
  </cols>
  <sheetData>
    <row r="1" ht="15" customHeight="1" spans="1:16">
      <c r="A1" s="20"/>
      <c r="B1" s="20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ht="32.25" customHeight="1" spans="1:16">
      <c r="A2" s="21" t="s">
        <v>257</v>
      </c>
      <c r="B2" s="21"/>
      <c r="C2" s="21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ht="15" customHeight="1" spans="1:16">
      <c r="A3" s="18"/>
      <c r="B3" s="18"/>
      <c r="C3" s="22" t="s">
        <v>37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ht="25.5" customHeight="1" spans="1:16">
      <c r="A4" s="23" t="s">
        <v>258</v>
      </c>
      <c r="B4" s="23"/>
      <c r="C4" s="24" t="s">
        <v>41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</row>
    <row r="5" ht="25.5" customHeight="1" spans="1:16">
      <c r="A5" s="23" t="s">
        <v>259</v>
      </c>
      <c r="B5" s="23" t="s">
        <v>260</v>
      </c>
      <c r="C5" s="24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="18" customFormat="1" ht="25.5" customHeight="1" spans="1:3">
      <c r="A6" s="23" t="s">
        <v>118</v>
      </c>
      <c r="B6" s="23" t="s">
        <v>178</v>
      </c>
      <c r="C6" s="24"/>
    </row>
    <row r="7" s="18" customFormat="1" ht="26.25" customHeight="1" spans="1:4">
      <c r="A7" s="25"/>
      <c r="B7" s="25"/>
      <c r="C7" s="26">
        <v>0</v>
      </c>
      <c r="D7" s="19"/>
    </row>
    <row r="8" ht="26.25" customHeight="1" spans="1:16">
      <c r="A8" s="25"/>
      <c r="B8" s="25"/>
      <c r="C8" s="26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ht="26.25" customHeight="1" spans="1:16">
      <c r="A9" s="25"/>
      <c r="B9" s="25"/>
      <c r="C9" s="26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ht="26.25" customHeight="1" spans="1:3">
      <c r="A10" s="25"/>
      <c r="B10" s="25"/>
      <c r="C10" s="26"/>
    </row>
    <row r="11" ht="26.25" customHeight="1" spans="1:3">
      <c r="A11" s="25"/>
      <c r="B11" s="25"/>
      <c r="C11" s="26"/>
    </row>
    <row r="12" ht="26.25" customHeight="1" spans="1:3">
      <c r="A12" s="25"/>
      <c r="B12" s="25"/>
      <c r="C12" s="26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view="pageBreakPreview" zoomScaleNormal="100" workbookViewId="0">
      <selection activeCell="C13" sqref="C13"/>
    </sheetView>
  </sheetViews>
  <sheetFormatPr defaultColWidth="10" defaultRowHeight="13.5" outlineLevelRow="4" outlineLevelCol="4"/>
  <cols>
    <col min="1" max="1" width="19.325" customWidth="1"/>
    <col min="2" max="2" width="18.2416666666667" customWidth="1"/>
    <col min="3" max="3" width="20.1916666666667" customWidth="1"/>
    <col min="4" max="4" width="24.2166666666667" customWidth="1"/>
    <col min="5" max="5" width="29.3166666666667" customWidth="1"/>
  </cols>
  <sheetData>
    <row r="1" ht="14.3" customHeight="1" spans="1:5">
      <c r="A1" s="11"/>
      <c r="B1" s="11"/>
      <c r="C1" s="11"/>
      <c r="D1" s="11"/>
      <c r="E1" s="11"/>
    </row>
    <row r="2" ht="39.85" customHeight="1" spans="1:5">
      <c r="A2" s="12" t="s">
        <v>261</v>
      </c>
      <c r="B2" s="12"/>
      <c r="C2" s="12"/>
      <c r="D2" s="12"/>
      <c r="E2" s="12"/>
    </row>
    <row r="3" ht="22.75" customHeight="1" spans="1:5">
      <c r="A3" s="13"/>
      <c r="B3" s="13"/>
      <c r="C3" s="13"/>
      <c r="D3" s="13"/>
      <c r="E3" s="14" t="s">
        <v>37</v>
      </c>
    </row>
    <row r="4" ht="22.75" customHeight="1" spans="1:5">
      <c r="A4" s="15" t="s">
        <v>174</v>
      </c>
      <c r="B4" s="15" t="s">
        <v>118</v>
      </c>
      <c r="C4" s="15" t="s">
        <v>262</v>
      </c>
      <c r="D4" s="15" t="s">
        <v>263</v>
      </c>
      <c r="E4" s="15" t="s">
        <v>264</v>
      </c>
    </row>
    <row r="5" ht="22.75" customHeight="1" spans="1:5">
      <c r="A5" s="16" t="s">
        <v>178</v>
      </c>
      <c r="B5" s="17"/>
      <c r="C5" s="17"/>
      <c r="D5" s="17"/>
      <c r="E5" s="17"/>
    </row>
  </sheetData>
  <mergeCells count="1">
    <mergeCell ref="A2:E2"/>
  </mergeCells>
  <pageMargins left="0.75" right="0.75" top="0.270000010728836" bottom="0.270000010728836" header="0" footer="0"/>
  <pageSetup paperSize="9" scale="7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view="pageBreakPreview" zoomScaleNormal="100" workbookViewId="0">
      <selection activeCell="H8" sqref="H8"/>
    </sheetView>
  </sheetViews>
  <sheetFormatPr defaultColWidth="9" defaultRowHeight="13.5" outlineLevelCol="1"/>
  <cols>
    <col min="1" max="1" width="34.1333333333333" customWidth="1"/>
    <col min="2" max="2" width="46" customWidth="1"/>
  </cols>
  <sheetData>
    <row r="1" ht="20.25" spans="1:2">
      <c r="A1" s="1" t="s">
        <v>265</v>
      </c>
      <c r="B1" s="1"/>
    </row>
    <row r="2" spans="1:1">
      <c r="A2" s="2" t="s">
        <v>266</v>
      </c>
    </row>
    <row r="3" ht="15" customHeight="1" spans="1:2">
      <c r="A3" s="3" t="s">
        <v>40</v>
      </c>
      <c r="B3" s="4" t="s">
        <v>41</v>
      </c>
    </row>
    <row r="4" spans="1:2">
      <c r="A4" s="3"/>
      <c r="B4" s="4"/>
    </row>
    <row r="5" spans="1:2">
      <c r="A5" s="5" t="s">
        <v>267</v>
      </c>
      <c r="B5" s="4">
        <v>1</v>
      </c>
    </row>
    <row r="6" spans="1:2">
      <c r="A6" s="6" t="s">
        <v>268</v>
      </c>
      <c r="B6" s="7"/>
    </row>
    <row r="7" spans="1:2">
      <c r="A7" s="8" t="s">
        <v>269</v>
      </c>
      <c r="B7" s="7"/>
    </row>
    <row r="8" spans="1:2">
      <c r="A8" s="9"/>
      <c r="B8" s="7"/>
    </row>
    <row r="9" spans="1:2">
      <c r="A9" s="9"/>
      <c r="B9" s="7"/>
    </row>
    <row r="10" spans="1:2">
      <c r="A10" s="9"/>
      <c r="B10" s="7"/>
    </row>
    <row r="11" spans="1:2">
      <c r="A11" s="9"/>
      <c r="B11" s="7"/>
    </row>
    <row r="12" spans="1:2">
      <c r="A12" s="9"/>
      <c r="B12" s="7"/>
    </row>
    <row r="13" spans="1:2">
      <c r="A13" s="9"/>
      <c r="B13" s="7"/>
    </row>
    <row r="14" spans="1:2">
      <c r="A14" s="9"/>
      <c r="B14" s="7"/>
    </row>
    <row r="15" spans="1:2">
      <c r="A15" s="9"/>
      <c r="B15" s="7"/>
    </row>
    <row r="16" spans="1:1">
      <c r="A16" s="10" t="s">
        <v>270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F14" sqref="F14"/>
    </sheetView>
  </sheetViews>
  <sheetFormatPr defaultColWidth="10" defaultRowHeight="13.5" outlineLevelCol="2"/>
  <cols>
    <col min="1" max="1" width="5.01666666666667" customWidth="1"/>
    <col min="2" max="2" width="56.3833333333333" customWidth="1"/>
    <col min="3" max="3" width="40.1666666666667" customWidth="1"/>
  </cols>
  <sheetData>
    <row r="1" ht="35.4" customHeight="1" spans="1:2">
      <c r="A1" s="11"/>
      <c r="B1" s="11"/>
    </row>
    <row r="2" ht="39.15" customHeight="1" spans="1:3">
      <c r="A2" s="11"/>
      <c r="B2" s="93" t="s">
        <v>14</v>
      </c>
      <c r="C2" s="93"/>
    </row>
    <row r="3" ht="29.35" customHeight="1" spans="1:3">
      <c r="A3" s="94"/>
      <c r="B3" s="95" t="s">
        <v>15</v>
      </c>
      <c r="C3" s="95" t="s">
        <v>16</v>
      </c>
    </row>
    <row r="4" ht="28.45" customHeight="1" spans="1:3">
      <c r="A4" s="87"/>
      <c r="B4" s="96" t="s">
        <v>17</v>
      </c>
      <c r="C4" s="77" t="s">
        <v>18</v>
      </c>
    </row>
    <row r="5" ht="28.45" customHeight="1" spans="1:3">
      <c r="A5" s="87"/>
      <c r="B5" s="96" t="s">
        <v>19</v>
      </c>
      <c r="C5" s="77" t="s">
        <v>20</v>
      </c>
    </row>
    <row r="6" ht="28.45" customHeight="1" spans="1:3">
      <c r="A6" s="87"/>
      <c r="B6" s="96" t="s">
        <v>21</v>
      </c>
      <c r="C6" s="77" t="s">
        <v>22</v>
      </c>
    </row>
    <row r="7" ht="28.45" customHeight="1" spans="1:3">
      <c r="A7" s="87"/>
      <c r="B7" s="96" t="s">
        <v>23</v>
      </c>
      <c r="C7" s="77"/>
    </row>
    <row r="8" ht="28.45" customHeight="1" spans="1:3">
      <c r="A8" s="87"/>
      <c r="B8" s="96" t="s">
        <v>24</v>
      </c>
      <c r="C8" s="77" t="s">
        <v>25</v>
      </c>
    </row>
    <row r="9" ht="28.45" customHeight="1" spans="1:3">
      <c r="A9" s="87"/>
      <c r="B9" s="96" t="s">
        <v>26</v>
      </c>
      <c r="C9" s="77" t="s">
        <v>27</v>
      </c>
    </row>
    <row r="10" ht="28.45" customHeight="1" spans="1:3">
      <c r="A10" s="87"/>
      <c r="B10" s="96" t="s">
        <v>28</v>
      </c>
      <c r="C10" s="77" t="s">
        <v>29</v>
      </c>
    </row>
    <row r="11" ht="28.45" customHeight="1" spans="1:3">
      <c r="A11" s="87"/>
      <c r="B11" s="96" t="s">
        <v>30</v>
      </c>
      <c r="C11" s="77" t="s">
        <v>31</v>
      </c>
    </row>
    <row r="12" ht="28.45" customHeight="1" spans="1:3">
      <c r="A12" s="87"/>
      <c r="B12" s="96" t="s">
        <v>32</v>
      </c>
      <c r="C12" s="77"/>
    </row>
    <row r="13" ht="28.45" customHeight="1" spans="1:3">
      <c r="A13" s="11"/>
      <c r="B13" s="96" t="s">
        <v>33</v>
      </c>
      <c r="C13" s="77"/>
    </row>
    <row r="14" ht="28.45" customHeight="1" spans="1:3">
      <c r="A14" s="11"/>
      <c r="B14" s="96" t="s">
        <v>34</v>
      </c>
      <c r="C14" s="77" t="s">
        <v>18</v>
      </c>
    </row>
    <row r="15" ht="36" customHeight="1" spans="2:3">
      <c r="B15" s="96" t="s">
        <v>35</v>
      </c>
      <c r="C15" s="39"/>
    </row>
  </sheetData>
  <mergeCells count="1">
    <mergeCell ref="B2:C2"/>
  </mergeCells>
  <pageMargins left="0.75" right="0.75" top="0.270000010728836" bottom="0.270000010728836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view="pageBreakPreview" zoomScaleNormal="100" topLeftCell="A12" workbookViewId="0">
      <selection activeCell="D13" sqref="D13:D15"/>
    </sheetView>
  </sheetViews>
  <sheetFormatPr defaultColWidth="10" defaultRowHeight="13.5" outlineLevelCol="3"/>
  <cols>
    <col min="1" max="1" width="41.9333333333333" customWidth="1"/>
    <col min="2" max="2" width="16.6916666666667" customWidth="1"/>
    <col min="3" max="3" width="36.6416666666667" customWidth="1"/>
    <col min="4" max="4" width="14.5583333333333" customWidth="1"/>
  </cols>
  <sheetData>
    <row r="1" ht="14.3" customHeight="1" spans="1:4">
      <c r="A1" s="11"/>
      <c r="B1" s="11"/>
      <c r="C1" s="11"/>
      <c r="D1" s="11"/>
    </row>
    <row r="2" ht="39.85" customHeight="1" spans="1:4">
      <c r="A2" s="12" t="s">
        <v>36</v>
      </c>
      <c r="B2" s="12"/>
      <c r="C2" s="12"/>
      <c r="D2" s="12"/>
    </row>
    <row r="3" ht="22.75" customHeight="1" spans="1:4">
      <c r="A3" s="87"/>
      <c r="B3" s="87"/>
      <c r="C3" s="87"/>
      <c r="D3" s="88" t="s">
        <v>37</v>
      </c>
    </row>
    <row r="4" ht="22.75" customHeight="1" spans="1:4">
      <c r="A4" s="63" t="s">
        <v>38</v>
      </c>
      <c r="B4" s="63"/>
      <c r="C4" s="63" t="s">
        <v>39</v>
      </c>
      <c r="D4" s="63"/>
    </row>
    <row r="5" ht="22.75" customHeight="1" spans="1:4">
      <c r="A5" s="63" t="s">
        <v>40</v>
      </c>
      <c r="B5" s="63" t="s">
        <v>41</v>
      </c>
      <c r="C5" s="63" t="s">
        <v>40</v>
      </c>
      <c r="D5" s="63" t="s">
        <v>41</v>
      </c>
    </row>
    <row r="6" ht="22.75" customHeight="1" spans="1:4">
      <c r="A6" s="89" t="s">
        <v>42</v>
      </c>
      <c r="B6" s="90">
        <f>D13+D15</f>
        <v>11623677.28</v>
      </c>
      <c r="C6" s="89" t="s">
        <v>43</v>
      </c>
      <c r="D6" s="71"/>
    </row>
    <row r="7" ht="22.75" customHeight="1" spans="1:4">
      <c r="A7" s="89" t="s">
        <v>44</v>
      </c>
      <c r="B7" s="90"/>
      <c r="C7" s="89" t="s">
        <v>45</v>
      </c>
      <c r="D7" s="91"/>
    </row>
    <row r="8" ht="22.75" customHeight="1" spans="1:4">
      <c r="A8" s="89" t="s">
        <v>46</v>
      </c>
      <c r="B8" s="90"/>
      <c r="C8" s="89" t="s">
        <v>47</v>
      </c>
      <c r="D8" s="91"/>
    </row>
    <row r="9" ht="22.75" customHeight="1" spans="1:4">
      <c r="A9" s="89" t="s">
        <v>48</v>
      </c>
      <c r="B9" s="71"/>
      <c r="C9" s="89" t="s">
        <v>49</v>
      </c>
      <c r="D9" s="91"/>
    </row>
    <row r="10" ht="22.75" customHeight="1" spans="1:4">
      <c r="A10" s="89" t="s">
        <v>50</v>
      </c>
      <c r="B10" s="71"/>
      <c r="C10" s="89" t="s">
        <v>51</v>
      </c>
      <c r="D10" s="91"/>
    </row>
    <row r="11" ht="22.75" customHeight="1" spans="1:4">
      <c r="A11" s="89" t="s">
        <v>52</v>
      </c>
      <c r="B11" s="71"/>
      <c r="C11" s="89" t="s">
        <v>53</v>
      </c>
      <c r="D11" s="90"/>
    </row>
    <row r="12" ht="22.75" customHeight="1" spans="1:4">
      <c r="A12" s="89" t="s">
        <v>54</v>
      </c>
      <c r="B12" s="71"/>
      <c r="C12" s="89" t="s">
        <v>55</v>
      </c>
      <c r="D12" s="90"/>
    </row>
    <row r="13" ht="22.75" customHeight="1" spans="1:4">
      <c r="A13" s="89" t="s">
        <v>56</v>
      </c>
      <c r="B13" s="71"/>
      <c r="C13" s="89" t="s">
        <v>57</v>
      </c>
      <c r="D13" s="90">
        <v>489347.14</v>
      </c>
    </row>
    <row r="14" ht="22.75" customHeight="1" spans="1:4">
      <c r="A14" s="89" t="s">
        <v>58</v>
      </c>
      <c r="B14" s="71"/>
      <c r="C14" s="89" t="s">
        <v>59</v>
      </c>
      <c r="D14" s="90"/>
    </row>
    <row r="15" ht="22.75" customHeight="1" spans="1:4">
      <c r="A15" s="89"/>
      <c r="B15" s="66"/>
      <c r="C15" s="89" t="s">
        <v>60</v>
      </c>
      <c r="D15" s="90">
        <v>11134330.14</v>
      </c>
    </row>
    <row r="16" ht="22.75" customHeight="1" spans="1:4">
      <c r="A16" s="89"/>
      <c r="B16" s="66"/>
      <c r="C16" s="89" t="s">
        <v>61</v>
      </c>
      <c r="D16" s="91"/>
    </row>
    <row r="17" ht="22.75" customHeight="1" spans="1:4">
      <c r="A17" s="89"/>
      <c r="B17" s="66"/>
      <c r="C17" s="89" t="s">
        <v>62</v>
      </c>
      <c r="D17" s="91"/>
    </row>
    <row r="18" ht="22.75" customHeight="1" spans="1:4">
      <c r="A18" s="89"/>
      <c r="B18" s="66"/>
      <c r="C18" s="89" t="s">
        <v>63</v>
      </c>
      <c r="D18" s="91"/>
    </row>
    <row r="19" ht="22.75" customHeight="1" spans="1:4">
      <c r="A19" s="89"/>
      <c r="B19" s="66"/>
      <c r="C19" s="89" t="s">
        <v>64</v>
      </c>
      <c r="D19" s="91"/>
    </row>
    <row r="20" ht="22.75" customHeight="1" spans="1:4">
      <c r="A20" s="92"/>
      <c r="B20" s="90"/>
      <c r="C20" s="89" t="s">
        <v>65</v>
      </c>
      <c r="D20" s="91"/>
    </row>
    <row r="21" ht="22.75" customHeight="1" spans="1:4">
      <c r="A21" s="92"/>
      <c r="B21" s="90"/>
      <c r="C21" s="89" t="s">
        <v>66</v>
      </c>
      <c r="D21" s="91"/>
    </row>
    <row r="22" ht="22.75" customHeight="1" spans="1:4">
      <c r="A22" s="92"/>
      <c r="B22" s="90"/>
      <c r="C22" s="89" t="s">
        <v>67</v>
      </c>
      <c r="D22" s="91"/>
    </row>
    <row r="23" ht="22.75" customHeight="1" spans="1:4">
      <c r="A23" s="92"/>
      <c r="B23" s="90"/>
      <c r="C23" s="89" t="s">
        <v>68</v>
      </c>
      <c r="D23" s="91"/>
    </row>
    <row r="24" ht="22.75" customHeight="1" spans="1:4">
      <c r="A24" s="92"/>
      <c r="B24" s="90"/>
      <c r="C24" s="89" t="s">
        <v>69</v>
      </c>
      <c r="D24" s="91"/>
    </row>
    <row r="25" ht="22.75" customHeight="1" spans="1:4">
      <c r="A25" s="89"/>
      <c r="B25" s="66"/>
      <c r="C25" s="89" t="s">
        <v>70</v>
      </c>
      <c r="D25" s="91"/>
    </row>
    <row r="26" ht="22.75" customHeight="1" spans="1:4">
      <c r="A26" s="89"/>
      <c r="B26" s="66"/>
      <c r="C26" s="89" t="s">
        <v>71</v>
      </c>
      <c r="D26" s="91"/>
    </row>
    <row r="27" ht="22.75" customHeight="1" spans="1:4">
      <c r="A27" s="89"/>
      <c r="B27" s="66"/>
      <c r="C27" s="89" t="s">
        <v>72</v>
      </c>
      <c r="D27" s="91"/>
    </row>
    <row r="28" ht="22.75" customHeight="1" spans="1:4">
      <c r="A28" s="92"/>
      <c r="B28" s="90"/>
      <c r="C28" s="89" t="s">
        <v>73</v>
      </c>
      <c r="D28" s="91"/>
    </row>
    <row r="29" ht="22.75" customHeight="1" spans="1:4">
      <c r="A29" s="92"/>
      <c r="B29" s="90"/>
      <c r="C29" s="89" t="s">
        <v>74</v>
      </c>
      <c r="D29" s="91"/>
    </row>
    <row r="30" ht="22.75" customHeight="1" spans="1:4">
      <c r="A30" s="92"/>
      <c r="B30" s="90"/>
      <c r="C30" s="89" t="s">
        <v>75</v>
      </c>
      <c r="D30" s="91"/>
    </row>
    <row r="31" ht="22.75" customHeight="1" spans="1:4">
      <c r="A31" s="92"/>
      <c r="B31" s="90"/>
      <c r="C31" s="89" t="s">
        <v>76</v>
      </c>
      <c r="D31" s="91"/>
    </row>
    <row r="32" ht="22.75" customHeight="1" spans="1:4">
      <c r="A32" s="92"/>
      <c r="B32" s="90"/>
      <c r="C32" s="89" t="s">
        <v>77</v>
      </c>
      <c r="D32" s="91"/>
    </row>
    <row r="33" ht="22.75" customHeight="1" spans="1:4">
      <c r="A33" s="89"/>
      <c r="B33" s="89"/>
      <c r="C33" s="89" t="s">
        <v>78</v>
      </c>
      <c r="D33" s="91"/>
    </row>
    <row r="34" ht="22.75" customHeight="1" spans="1:4">
      <c r="A34" s="89"/>
      <c r="B34" s="89"/>
      <c r="C34" s="89" t="s">
        <v>79</v>
      </c>
      <c r="D34" s="91"/>
    </row>
    <row r="35" ht="22.75" customHeight="1" spans="1:4">
      <c r="A35" s="89"/>
      <c r="B35" s="89"/>
      <c r="C35" s="89" t="s">
        <v>80</v>
      </c>
      <c r="D35" s="91"/>
    </row>
    <row r="36" ht="22.75" customHeight="1" spans="1:4">
      <c r="A36" s="89"/>
      <c r="B36" s="89"/>
      <c r="C36" s="89"/>
      <c r="D36" s="89"/>
    </row>
    <row r="37" ht="22.75" customHeight="1" spans="1:4">
      <c r="A37" s="89"/>
      <c r="B37" s="89"/>
      <c r="C37" s="89"/>
      <c r="D37" s="89"/>
    </row>
    <row r="38" ht="22.75" customHeight="1" spans="1:4">
      <c r="A38" s="89"/>
      <c r="B38" s="89"/>
      <c r="C38" s="89"/>
      <c r="D38" s="89"/>
    </row>
    <row r="39" ht="22.75" customHeight="1" spans="1:4">
      <c r="A39" s="92" t="s">
        <v>81</v>
      </c>
      <c r="B39" s="90">
        <f>SUM(B6:B14)</f>
        <v>11623677.28</v>
      </c>
      <c r="C39" s="92" t="s">
        <v>82</v>
      </c>
      <c r="D39" s="90">
        <f>SUM(D6:D38)</f>
        <v>11623677.28</v>
      </c>
    </row>
    <row r="40" ht="22.75" customHeight="1" spans="1:4">
      <c r="A40" s="92" t="s">
        <v>83</v>
      </c>
      <c r="B40" s="90"/>
      <c r="C40" s="92" t="s">
        <v>84</v>
      </c>
      <c r="D40" s="90"/>
    </row>
    <row r="41" ht="22.75" customHeight="1" spans="1:4">
      <c r="A41" s="92" t="s">
        <v>85</v>
      </c>
      <c r="B41" s="66"/>
      <c r="C41" s="89"/>
      <c r="D41" s="66"/>
    </row>
    <row r="42" ht="22.75" customHeight="1" spans="1:4">
      <c r="A42" s="92" t="s">
        <v>86</v>
      </c>
      <c r="B42" s="90">
        <f>B39+B40</f>
        <v>11623677.28</v>
      </c>
      <c r="C42" s="92" t="s">
        <v>87</v>
      </c>
      <c r="D42" s="90">
        <f>D39+D40</f>
        <v>11623677.28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scale="8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1"/>
  <sheetViews>
    <sheetView showZeros="0" tabSelected="1" view="pageBreakPreview" zoomScaleNormal="100" topLeftCell="A12" workbookViewId="0">
      <selection activeCell="B18" sqref="B18"/>
    </sheetView>
  </sheetViews>
  <sheetFormatPr defaultColWidth="7.88333333333333" defaultRowHeight="12.75" customHeight="1" outlineLevelCol="2"/>
  <cols>
    <col min="1" max="1" width="39.5" style="19" customWidth="1"/>
    <col min="2" max="2" width="35.6333333333333" style="19" customWidth="1"/>
    <col min="3" max="3" width="27.3833333333333" style="19" customWidth="1"/>
    <col min="4" max="16384" width="7.88333333333333" style="18"/>
  </cols>
  <sheetData>
    <row r="1" ht="24.75" customHeight="1" spans="1:1">
      <c r="A1" s="27"/>
    </row>
    <row r="2" ht="24.75" customHeight="1" spans="1:2">
      <c r="A2" s="21" t="s">
        <v>88</v>
      </c>
      <c r="B2" s="21"/>
    </row>
    <row r="3" ht="24.75" customHeight="1" spans="1:2">
      <c r="A3" s="83"/>
      <c r="B3" s="22" t="s">
        <v>37</v>
      </c>
    </row>
    <row r="4" ht="24" customHeight="1" spans="1:2">
      <c r="A4" s="31" t="s">
        <v>40</v>
      </c>
      <c r="B4" s="31" t="s">
        <v>41</v>
      </c>
    </row>
    <row r="5" s="18" customFormat="1" ht="25" customHeight="1" spans="1:3">
      <c r="A5" s="8" t="s">
        <v>89</v>
      </c>
      <c r="B5" s="80">
        <f>B6+B7</f>
        <v>11623677.28</v>
      </c>
      <c r="C5" s="19"/>
    </row>
    <row r="6" s="18" customFormat="1" ht="25" customHeight="1" spans="1:3">
      <c r="A6" s="84" t="s">
        <v>90</v>
      </c>
      <c r="B6" s="67">
        <f>表1!B6-B7</f>
        <v>11253677.28</v>
      </c>
      <c r="C6" s="19"/>
    </row>
    <row r="7" s="18" customFormat="1" ht="25" customHeight="1" spans="1:3">
      <c r="A7" s="84" t="s">
        <v>91</v>
      </c>
      <c r="B7" s="67">
        <v>370000</v>
      </c>
      <c r="C7" s="19"/>
    </row>
    <row r="8" s="18" customFormat="1" ht="25" customHeight="1" spans="1:3">
      <c r="A8" s="8" t="s">
        <v>92</v>
      </c>
      <c r="B8" s="67">
        <f>B9+B10</f>
        <v>0</v>
      </c>
      <c r="C8" s="19"/>
    </row>
    <row r="9" s="18" customFormat="1" ht="25" customHeight="1" spans="1:3">
      <c r="A9" s="84" t="s">
        <v>90</v>
      </c>
      <c r="B9" s="67"/>
      <c r="C9" s="19"/>
    </row>
    <row r="10" s="18" customFormat="1" ht="25" customHeight="1" spans="1:3">
      <c r="A10" s="84" t="s">
        <v>91</v>
      </c>
      <c r="B10" s="67"/>
      <c r="C10" s="19"/>
    </row>
    <row r="11" s="18" customFormat="1" ht="25" customHeight="1" spans="1:3">
      <c r="A11" s="8" t="s">
        <v>93</v>
      </c>
      <c r="B11" s="67"/>
      <c r="C11" s="19"/>
    </row>
    <row r="12" s="18" customFormat="1" ht="25" customHeight="1" spans="1:3">
      <c r="A12" s="84" t="s">
        <v>90</v>
      </c>
      <c r="B12" s="67"/>
      <c r="C12" s="19"/>
    </row>
    <row r="13" s="18" customFormat="1" ht="25" customHeight="1" spans="1:3">
      <c r="A13" s="84" t="s">
        <v>91</v>
      </c>
      <c r="B13" s="67"/>
      <c r="C13" s="19"/>
    </row>
    <row r="14" s="18" customFormat="1" ht="25" customHeight="1" spans="1:3">
      <c r="A14" s="85" t="s">
        <v>94</v>
      </c>
      <c r="B14" s="67">
        <f>SUM(B15:B17)</f>
        <v>0</v>
      </c>
      <c r="C14" s="19"/>
    </row>
    <row r="15" s="18" customFormat="1" ht="25" customHeight="1" spans="1:3">
      <c r="A15" s="84" t="s">
        <v>95</v>
      </c>
      <c r="B15" s="67"/>
      <c r="C15" s="19"/>
    </row>
    <row r="16" s="18" customFormat="1" ht="25" customHeight="1" spans="1:3">
      <c r="A16" s="84" t="s">
        <v>96</v>
      </c>
      <c r="B16" s="67"/>
      <c r="C16" s="19"/>
    </row>
    <row r="17" s="18" customFormat="1" ht="25" customHeight="1" spans="1:3">
      <c r="A17" s="84" t="s">
        <v>97</v>
      </c>
      <c r="B17" s="67"/>
      <c r="C17" s="19"/>
    </row>
    <row r="18" s="18" customFormat="1" ht="25" customHeight="1" spans="1:3">
      <c r="A18" s="85" t="s">
        <v>98</v>
      </c>
      <c r="B18" s="67"/>
      <c r="C18" s="19"/>
    </row>
    <row r="19" s="18" customFormat="1" ht="25" customHeight="1" spans="1:3">
      <c r="A19" s="85" t="s">
        <v>99</v>
      </c>
      <c r="B19" s="67"/>
      <c r="C19" s="19"/>
    </row>
    <row r="20" s="18" customFormat="1" ht="25" customHeight="1" spans="1:3">
      <c r="A20" s="85" t="s">
        <v>100</v>
      </c>
      <c r="B20" s="67"/>
      <c r="C20" s="19"/>
    </row>
    <row r="21" s="18" customFormat="1" ht="25" customHeight="1" spans="1:3">
      <c r="A21" s="85" t="s">
        <v>101</v>
      </c>
      <c r="B21" s="67"/>
      <c r="C21" s="19"/>
    </row>
    <row r="22" s="18" customFormat="1" ht="25" customHeight="1" spans="1:3">
      <c r="A22" s="85" t="s">
        <v>102</v>
      </c>
      <c r="B22" s="80">
        <f>B23+B26+B29+B30</f>
        <v>0</v>
      </c>
      <c r="C22" s="19"/>
    </row>
    <row r="23" s="18" customFormat="1" ht="25" customHeight="1" spans="1:3">
      <c r="A23" s="84" t="s">
        <v>103</v>
      </c>
      <c r="B23" s="80">
        <f>B24+B25</f>
        <v>0</v>
      </c>
      <c r="C23" s="19"/>
    </row>
    <row r="24" s="18" customFormat="1" ht="25" customHeight="1" spans="1:3">
      <c r="A24" s="84" t="s">
        <v>104</v>
      </c>
      <c r="B24" s="80"/>
      <c r="C24" s="19"/>
    </row>
    <row r="25" s="18" customFormat="1" ht="25" customHeight="1" spans="1:3">
      <c r="A25" s="84" t="s">
        <v>105</v>
      </c>
      <c r="B25" s="80"/>
      <c r="C25" s="19"/>
    </row>
    <row r="26" s="18" customFormat="1" ht="25" customHeight="1" spans="1:3">
      <c r="A26" s="84" t="s">
        <v>106</v>
      </c>
      <c r="B26" s="80">
        <f>B27+B28</f>
        <v>0</v>
      </c>
      <c r="C26" s="19"/>
    </row>
    <row r="27" s="18" customFormat="1" ht="25" customHeight="1" spans="1:3">
      <c r="A27" s="84" t="s">
        <v>107</v>
      </c>
      <c r="B27" s="80"/>
      <c r="C27" s="19"/>
    </row>
    <row r="28" s="18" customFormat="1" ht="25" customHeight="1" spans="1:3">
      <c r="A28" s="84" t="s">
        <v>108</v>
      </c>
      <c r="B28" s="80"/>
      <c r="C28" s="19"/>
    </row>
    <row r="29" s="18" customFormat="1" ht="25" customHeight="1" spans="1:3">
      <c r="A29" s="84" t="s">
        <v>109</v>
      </c>
      <c r="B29" s="80"/>
      <c r="C29" s="19"/>
    </row>
    <row r="30" s="18" customFormat="1" ht="25" customHeight="1" spans="1:3">
      <c r="A30" s="84" t="s">
        <v>110</v>
      </c>
      <c r="B30" s="80"/>
      <c r="C30" s="19"/>
    </row>
    <row r="31" s="18" customFormat="1" ht="25" customHeight="1" spans="1:3">
      <c r="A31" s="86" t="s">
        <v>111</v>
      </c>
      <c r="B31" s="78">
        <f>B5+B8+B14+B18+B19+B20+B21+B22</f>
        <v>11623677.28</v>
      </c>
      <c r="C31" s="19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scale="95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view="pageBreakPreview" zoomScaleNormal="100" topLeftCell="A2" workbookViewId="0">
      <selection activeCell="C5" sqref="C5"/>
    </sheetView>
  </sheetViews>
  <sheetFormatPr defaultColWidth="10" defaultRowHeight="13.5" outlineLevelCol="4"/>
  <cols>
    <col min="1" max="1" width="41.25" customWidth="1"/>
    <col min="2" max="2" width="15.0666666666667" customWidth="1"/>
    <col min="3" max="3" width="15.4416666666667" customWidth="1"/>
    <col min="4" max="4" width="15" customWidth="1"/>
    <col min="5" max="5" width="12.6333333333333" customWidth="1"/>
  </cols>
  <sheetData>
    <row r="1" ht="14.3" customHeight="1" spans="1:5">
      <c r="A1" s="11"/>
      <c r="B1" s="11"/>
      <c r="C1" s="11"/>
      <c r="D1" s="11"/>
      <c r="E1" s="11"/>
    </row>
    <row r="2" ht="39.85" customHeight="1" spans="1:5">
      <c r="A2" s="12" t="s">
        <v>112</v>
      </c>
      <c r="B2" s="12"/>
      <c r="C2" s="12"/>
      <c r="D2" s="12"/>
      <c r="E2" s="12"/>
    </row>
    <row r="3" ht="22.75" customHeight="1" spans="1:5">
      <c r="A3" s="13"/>
      <c r="B3" s="13"/>
      <c r="C3" s="13"/>
      <c r="D3" s="13"/>
      <c r="E3" s="13" t="s">
        <v>37</v>
      </c>
    </row>
    <row r="4" ht="22.75" customHeight="1" spans="1:5">
      <c r="A4" s="76" t="s">
        <v>113</v>
      </c>
      <c r="B4" s="76" t="s">
        <v>114</v>
      </c>
      <c r="C4" s="76" t="s">
        <v>115</v>
      </c>
      <c r="D4" s="76" t="s">
        <v>116</v>
      </c>
      <c r="E4" s="76" t="s">
        <v>117</v>
      </c>
    </row>
    <row r="5" ht="22.75" customHeight="1" spans="1:5">
      <c r="A5" s="77" t="s">
        <v>118</v>
      </c>
      <c r="B5" s="78">
        <f>C5+D5</f>
        <v>11623677.28</v>
      </c>
      <c r="C5" s="78">
        <f>C6+C12</f>
        <v>4082031.48</v>
      </c>
      <c r="D5" s="78">
        <f>D13</f>
        <v>7541645.8</v>
      </c>
      <c r="E5" s="59"/>
    </row>
    <row r="6" ht="24" customHeight="1" spans="1:5">
      <c r="A6" s="79" t="s">
        <v>119</v>
      </c>
      <c r="B6" s="80">
        <f t="shared" ref="B6:B21" si="0">C6+D6</f>
        <v>489347.14</v>
      </c>
      <c r="C6" s="80">
        <f>C7+C10</f>
        <v>489347.14</v>
      </c>
      <c r="D6" s="80"/>
      <c r="E6" s="59"/>
    </row>
    <row r="7" ht="24" customHeight="1" spans="1:5">
      <c r="A7" s="79" t="s">
        <v>120</v>
      </c>
      <c r="B7" s="80">
        <f t="shared" si="0"/>
        <v>469018.45</v>
      </c>
      <c r="C7" s="80">
        <f>C8+C9</f>
        <v>469018.45</v>
      </c>
      <c r="D7" s="80"/>
      <c r="E7" s="59"/>
    </row>
    <row r="8" ht="24" customHeight="1" spans="1:5">
      <c r="A8" s="79" t="s">
        <v>121</v>
      </c>
      <c r="B8" s="80">
        <f t="shared" si="0"/>
        <v>5250</v>
      </c>
      <c r="C8" s="80">
        <v>5250</v>
      </c>
      <c r="D8" s="80"/>
      <c r="E8" s="81"/>
    </row>
    <row r="9" ht="24" customHeight="1" spans="1:5">
      <c r="A9" s="82" t="s">
        <v>122</v>
      </c>
      <c r="B9" s="80">
        <f t="shared" si="0"/>
        <v>463768.45</v>
      </c>
      <c r="C9" s="80">
        <v>463768.45</v>
      </c>
      <c r="D9" s="80"/>
      <c r="E9" s="39"/>
    </row>
    <row r="10" ht="24" customHeight="1" spans="1:5">
      <c r="A10" s="82" t="s">
        <v>123</v>
      </c>
      <c r="B10" s="80">
        <f t="shared" si="0"/>
        <v>20328.69</v>
      </c>
      <c r="C10" s="80">
        <v>20328.69</v>
      </c>
      <c r="D10" s="80"/>
      <c r="E10" s="39"/>
    </row>
    <row r="11" ht="24" customHeight="1" spans="1:5">
      <c r="A11" s="82" t="s">
        <v>124</v>
      </c>
      <c r="B11" s="80">
        <f t="shared" si="0"/>
        <v>20328.69</v>
      </c>
      <c r="C11" s="80">
        <v>20328.69</v>
      </c>
      <c r="D11" s="80"/>
      <c r="E11" s="39"/>
    </row>
    <row r="12" ht="24" customHeight="1" spans="1:5">
      <c r="A12" s="79" t="s">
        <v>125</v>
      </c>
      <c r="B12" s="80">
        <f t="shared" si="0"/>
        <v>3592684.34</v>
      </c>
      <c r="C12" s="80">
        <f>C14+C17+C19+C21</f>
        <v>3592684.34</v>
      </c>
      <c r="D12" s="80"/>
      <c r="E12" s="39"/>
    </row>
    <row r="13" ht="24" customHeight="1" spans="1:5">
      <c r="A13" s="79" t="s">
        <v>126</v>
      </c>
      <c r="B13" s="80">
        <f t="shared" si="0"/>
        <v>10928763.44</v>
      </c>
      <c r="C13" s="80">
        <v>3387117.64</v>
      </c>
      <c r="D13" s="80">
        <f>D15+D16+D20</f>
        <v>7541645.8</v>
      </c>
      <c r="E13" s="39"/>
    </row>
    <row r="14" ht="24" customHeight="1" spans="1:5">
      <c r="A14" s="79" t="s">
        <v>127</v>
      </c>
      <c r="B14" s="80">
        <f t="shared" si="0"/>
        <v>3387117.64</v>
      </c>
      <c r="C14" s="80">
        <v>3387117.64</v>
      </c>
      <c r="D14" s="80"/>
      <c r="E14" s="39"/>
    </row>
    <row r="15" ht="24" customHeight="1" spans="1:5">
      <c r="A15" s="79" t="s">
        <v>128</v>
      </c>
      <c r="B15" s="80">
        <f t="shared" si="0"/>
        <v>370000</v>
      </c>
      <c r="C15" s="80"/>
      <c r="D15" s="80">
        <v>370000</v>
      </c>
      <c r="E15" s="39"/>
    </row>
    <row r="16" ht="24" customHeight="1" spans="1:5">
      <c r="A16" s="82" t="s">
        <v>129</v>
      </c>
      <c r="B16" s="80">
        <f t="shared" si="0"/>
        <v>6757099.8</v>
      </c>
      <c r="C16" s="80"/>
      <c r="D16" s="80">
        <v>6757099.8</v>
      </c>
      <c r="E16" s="39"/>
    </row>
    <row r="17" ht="24" customHeight="1" spans="1:5">
      <c r="A17" s="82" t="s">
        <v>130</v>
      </c>
      <c r="B17" s="80">
        <f t="shared" si="0"/>
        <v>6757099.8</v>
      </c>
      <c r="C17" s="80"/>
      <c r="D17" s="80">
        <v>6757099.8</v>
      </c>
      <c r="E17" s="39"/>
    </row>
    <row r="18" ht="24" customHeight="1" spans="1:5">
      <c r="A18" s="82" t="s">
        <v>131</v>
      </c>
      <c r="B18" s="80">
        <f t="shared" si="0"/>
        <v>205566.7</v>
      </c>
      <c r="C18" s="80">
        <v>205566.7</v>
      </c>
      <c r="D18" s="80"/>
      <c r="E18" s="39"/>
    </row>
    <row r="19" ht="24" customHeight="1" spans="1:5">
      <c r="A19" s="82" t="s">
        <v>132</v>
      </c>
      <c r="B19" s="80">
        <f t="shared" si="0"/>
        <v>205566.7</v>
      </c>
      <c r="C19" s="80">
        <v>205566.7</v>
      </c>
      <c r="D19" s="80"/>
      <c r="E19" s="39"/>
    </row>
    <row r="20" ht="24" customHeight="1" spans="1:5">
      <c r="A20" s="82" t="s">
        <v>133</v>
      </c>
      <c r="B20" s="80">
        <f t="shared" si="0"/>
        <v>414546</v>
      </c>
      <c r="C20" s="80"/>
      <c r="D20" s="80">
        <v>414546</v>
      </c>
      <c r="E20" s="39"/>
    </row>
    <row r="21" ht="24" customHeight="1" spans="1:5">
      <c r="A21" s="82" t="s">
        <v>134</v>
      </c>
      <c r="B21" s="80">
        <f t="shared" si="0"/>
        <v>414546</v>
      </c>
      <c r="C21" s="80"/>
      <c r="D21" s="80">
        <v>414546</v>
      </c>
      <c r="E21" s="39"/>
    </row>
  </sheetData>
  <mergeCells count="1">
    <mergeCell ref="A2:E2"/>
  </mergeCells>
  <pageMargins left="0.75" right="0.75" top="0.270000010728836" bottom="0.270000010728836" header="0" footer="0"/>
  <pageSetup paperSize="9" scale="88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view="pageBreakPreview" zoomScaleNormal="100" topLeftCell="A28" workbookViewId="0">
      <selection activeCell="D16" sqref="D16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6.6416666666667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11"/>
      <c r="B1" s="11"/>
      <c r="C1" s="11"/>
      <c r="D1" s="11"/>
      <c r="E1" s="11"/>
      <c r="F1" s="11"/>
      <c r="G1" s="11"/>
    </row>
    <row r="2" ht="39.85" customHeight="1" spans="1:7">
      <c r="A2" s="12" t="s">
        <v>135</v>
      </c>
      <c r="B2" s="12"/>
      <c r="C2" s="12"/>
      <c r="D2" s="12"/>
      <c r="E2" s="11"/>
      <c r="F2" s="11"/>
      <c r="G2" s="11"/>
    </row>
    <row r="3" ht="22.75" customHeight="1" spans="1:7">
      <c r="A3" s="13"/>
      <c r="B3" s="13"/>
      <c r="C3" s="48" t="s">
        <v>37</v>
      </c>
      <c r="D3" s="48"/>
      <c r="E3" s="13"/>
      <c r="F3" s="13"/>
      <c r="G3" s="13"/>
    </row>
    <row r="4" ht="22.75" customHeight="1" spans="1:7">
      <c r="A4" s="63" t="s">
        <v>38</v>
      </c>
      <c r="B4" s="63"/>
      <c r="C4" s="63" t="s">
        <v>39</v>
      </c>
      <c r="D4" s="63"/>
      <c r="E4" s="13"/>
      <c r="F4" s="13"/>
      <c r="G4" s="13"/>
    </row>
    <row r="5" ht="22.75" customHeight="1" spans="1:7">
      <c r="A5" s="63" t="s">
        <v>40</v>
      </c>
      <c r="B5" s="63" t="s">
        <v>41</v>
      </c>
      <c r="C5" s="63" t="s">
        <v>40</v>
      </c>
      <c r="D5" s="63" t="s">
        <v>118</v>
      </c>
      <c r="E5" s="13"/>
      <c r="F5" s="13"/>
      <c r="G5" s="13"/>
    </row>
    <row r="6" ht="22.75" customHeight="1" spans="1:7">
      <c r="A6" s="16" t="s">
        <v>136</v>
      </c>
      <c r="B6" s="66">
        <f>D6</f>
        <v>11623677.28</v>
      </c>
      <c r="C6" s="16" t="s">
        <v>137</v>
      </c>
      <c r="D6" s="66">
        <f>D14+D16</f>
        <v>11623677.28</v>
      </c>
      <c r="E6" s="13"/>
      <c r="F6" s="13"/>
      <c r="G6" s="13"/>
    </row>
    <row r="7" ht="22.75" customHeight="1" spans="1:7">
      <c r="A7" s="16" t="s">
        <v>138</v>
      </c>
      <c r="B7" s="66">
        <f>B6</f>
        <v>11623677.28</v>
      </c>
      <c r="C7" s="16" t="s">
        <v>139</v>
      </c>
      <c r="D7" s="66"/>
      <c r="E7" s="13"/>
      <c r="F7" s="13"/>
      <c r="G7" s="13"/>
    </row>
    <row r="8" ht="22.75" customHeight="1" spans="1:7">
      <c r="A8" s="16" t="s">
        <v>140</v>
      </c>
      <c r="B8" s="71"/>
      <c r="C8" s="16" t="s">
        <v>141</v>
      </c>
      <c r="D8" s="66"/>
      <c r="E8" s="13"/>
      <c r="F8" s="13"/>
      <c r="G8" s="13"/>
    </row>
    <row r="9" ht="22.75" customHeight="1" spans="1:7">
      <c r="A9" s="16" t="s">
        <v>142</v>
      </c>
      <c r="B9" s="71"/>
      <c r="C9" s="16" t="s">
        <v>143</v>
      </c>
      <c r="D9" s="71"/>
      <c r="E9" s="13"/>
      <c r="F9" s="13"/>
      <c r="G9" s="13"/>
    </row>
    <row r="10" ht="22.75" customHeight="1" spans="1:7">
      <c r="A10" s="16"/>
      <c r="B10" s="72"/>
      <c r="C10" s="16" t="s">
        <v>144</v>
      </c>
      <c r="D10" s="71"/>
      <c r="E10" s="13"/>
      <c r="F10" s="13"/>
      <c r="G10" s="13"/>
    </row>
    <row r="11" ht="22.75" customHeight="1" spans="1:7">
      <c r="A11" s="16"/>
      <c r="B11" s="72"/>
      <c r="C11" s="16" t="s">
        <v>145</v>
      </c>
      <c r="D11" s="71"/>
      <c r="E11" s="13"/>
      <c r="F11" s="13"/>
      <c r="G11" s="13"/>
    </row>
    <row r="12" ht="22.75" customHeight="1" spans="1:7">
      <c r="A12" s="16"/>
      <c r="B12" s="72"/>
      <c r="C12" s="16" t="s">
        <v>146</v>
      </c>
      <c r="D12" s="71"/>
      <c r="E12" s="13"/>
      <c r="F12" s="13"/>
      <c r="G12" s="13"/>
    </row>
    <row r="13" ht="22.75" customHeight="1" spans="1:7">
      <c r="A13" s="45"/>
      <c r="B13" s="68"/>
      <c r="C13" s="16" t="s">
        <v>147</v>
      </c>
      <c r="D13" s="71"/>
      <c r="E13" s="13"/>
      <c r="F13" s="13"/>
      <c r="G13" s="13"/>
    </row>
    <row r="14" ht="22.75" customHeight="1" spans="1:7">
      <c r="A14" s="16"/>
      <c r="B14" s="72"/>
      <c r="C14" s="16" t="s">
        <v>148</v>
      </c>
      <c r="D14" s="66">
        <v>489347.14</v>
      </c>
      <c r="E14" s="13"/>
      <c r="F14" s="13"/>
      <c r="G14" s="47"/>
    </row>
    <row r="15" ht="22.75" customHeight="1" spans="1:7">
      <c r="A15" s="16"/>
      <c r="B15" s="72"/>
      <c r="C15" s="16" t="s">
        <v>149</v>
      </c>
      <c r="D15" s="66"/>
      <c r="E15" s="13"/>
      <c r="F15" s="13"/>
      <c r="G15" s="13"/>
    </row>
    <row r="16" ht="22.75" customHeight="1" spans="1:7">
      <c r="A16" s="16"/>
      <c r="B16" s="72"/>
      <c r="C16" s="16" t="s">
        <v>150</v>
      </c>
      <c r="D16" s="66">
        <v>11134330.14</v>
      </c>
      <c r="E16" s="13"/>
      <c r="F16" s="13"/>
      <c r="G16" s="13"/>
    </row>
    <row r="17" ht="22.75" customHeight="1" spans="1:7">
      <c r="A17" s="16"/>
      <c r="B17" s="72"/>
      <c r="C17" s="16" t="s">
        <v>151</v>
      </c>
      <c r="D17" s="71"/>
      <c r="E17" s="13"/>
      <c r="F17" s="13"/>
      <c r="G17" s="13"/>
    </row>
    <row r="18" ht="22.75" customHeight="1" spans="1:7">
      <c r="A18" s="16"/>
      <c r="B18" s="72"/>
      <c r="C18" s="16" t="s">
        <v>152</v>
      </c>
      <c r="D18" s="71"/>
      <c r="E18" s="13"/>
      <c r="F18" s="13"/>
      <c r="G18" s="13"/>
    </row>
    <row r="19" ht="22.75" customHeight="1" spans="1:7">
      <c r="A19" s="16"/>
      <c r="B19" s="16"/>
      <c r="C19" s="16" t="s">
        <v>153</v>
      </c>
      <c r="D19" s="71"/>
      <c r="E19" s="13"/>
      <c r="F19" s="13"/>
      <c r="G19" s="13"/>
    </row>
    <row r="20" ht="22.75" customHeight="1" spans="1:7">
      <c r="A20" s="16"/>
      <c r="B20" s="16"/>
      <c r="C20" s="16" t="s">
        <v>154</v>
      </c>
      <c r="D20" s="71"/>
      <c r="E20" s="13"/>
      <c r="F20" s="13"/>
      <c r="G20" s="13"/>
    </row>
    <row r="21" ht="22.75" customHeight="1" spans="1:7">
      <c r="A21" s="16"/>
      <c r="B21" s="16"/>
      <c r="C21" s="16" t="s">
        <v>155</v>
      </c>
      <c r="D21" s="71"/>
      <c r="E21" s="13"/>
      <c r="F21" s="13"/>
      <c r="G21" s="13"/>
    </row>
    <row r="22" ht="22.75" customHeight="1" spans="1:7">
      <c r="A22" s="16"/>
      <c r="B22" s="16"/>
      <c r="C22" s="16" t="s">
        <v>156</v>
      </c>
      <c r="D22" s="71"/>
      <c r="E22" s="13"/>
      <c r="F22" s="13"/>
      <c r="G22" s="13"/>
    </row>
    <row r="23" ht="22.75" customHeight="1" spans="1:7">
      <c r="A23" s="16"/>
      <c r="B23" s="16"/>
      <c r="C23" s="16" t="s">
        <v>157</v>
      </c>
      <c r="D23" s="71"/>
      <c r="E23" s="13"/>
      <c r="F23" s="13"/>
      <c r="G23" s="13"/>
    </row>
    <row r="24" ht="22.75" customHeight="1" spans="1:7">
      <c r="A24" s="16"/>
      <c r="B24" s="16"/>
      <c r="C24" s="16" t="s">
        <v>158</v>
      </c>
      <c r="D24" s="71"/>
      <c r="E24" s="13"/>
      <c r="F24" s="13"/>
      <c r="G24" s="13"/>
    </row>
    <row r="25" ht="22.75" customHeight="1" spans="1:7">
      <c r="A25" s="16"/>
      <c r="B25" s="16"/>
      <c r="C25" s="16" t="s">
        <v>159</v>
      </c>
      <c r="D25" s="71"/>
      <c r="E25" s="13"/>
      <c r="F25" s="13"/>
      <c r="G25" s="13"/>
    </row>
    <row r="26" ht="22.75" customHeight="1" spans="1:7">
      <c r="A26" s="16"/>
      <c r="B26" s="16"/>
      <c r="C26" s="16" t="s">
        <v>160</v>
      </c>
      <c r="D26" s="71"/>
      <c r="E26" s="13"/>
      <c r="F26" s="13"/>
      <c r="G26" s="13"/>
    </row>
    <row r="27" ht="22.75" customHeight="1" spans="1:7">
      <c r="A27" s="16"/>
      <c r="B27" s="16"/>
      <c r="C27" s="16" t="s">
        <v>161</v>
      </c>
      <c r="D27" s="71"/>
      <c r="E27" s="13"/>
      <c r="F27" s="13"/>
      <c r="G27" s="13"/>
    </row>
    <row r="28" ht="22.75" customHeight="1" spans="1:7">
      <c r="A28" s="16"/>
      <c r="B28" s="16"/>
      <c r="C28" s="16" t="s">
        <v>162</v>
      </c>
      <c r="D28" s="71"/>
      <c r="E28" s="13"/>
      <c r="F28" s="13"/>
      <c r="G28" s="13"/>
    </row>
    <row r="29" ht="22.75" customHeight="1" spans="1:7">
      <c r="A29" s="16"/>
      <c r="B29" s="16"/>
      <c r="C29" s="16" t="s">
        <v>163</v>
      </c>
      <c r="D29" s="71"/>
      <c r="E29" s="13"/>
      <c r="F29" s="13"/>
      <c r="G29" s="13"/>
    </row>
    <row r="30" ht="22.75" customHeight="1" spans="1:7">
      <c r="A30" s="16"/>
      <c r="B30" s="16"/>
      <c r="C30" s="16" t="s">
        <v>164</v>
      </c>
      <c r="D30" s="71"/>
      <c r="E30" s="13"/>
      <c r="F30" s="13"/>
      <c r="G30" s="13"/>
    </row>
    <row r="31" ht="22.75" customHeight="1" spans="1:7">
      <c r="A31" s="16"/>
      <c r="B31" s="16"/>
      <c r="C31" s="16" t="s">
        <v>165</v>
      </c>
      <c r="D31" s="71"/>
      <c r="E31" s="13"/>
      <c r="F31" s="13"/>
      <c r="G31" s="13"/>
    </row>
    <row r="32" ht="22.75" customHeight="1" spans="1:7">
      <c r="A32" s="16"/>
      <c r="B32" s="16"/>
      <c r="C32" s="16" t="s">
        <v>166</v>
      </c>
      <c r="D32" s="71"/>
      <c r="E32" s="13"/>
      <c r="F32" s="13"/>
      <c r="G32" s="13"/>
    </row>
    <row r="33" ht="22.75" customHeight="1" spans="1:7">
      <c r="A33" s="16"/>
      <c r="B33" s="16"/>
      <c r="C33" s="16" t="s">
        <v>167</v>
      </c>
      <c r="D33" s="71"/>
      <c r="E33" s="13"/>
      <c r="F33" s="13"/>
      <c r="G33" s="13"/>
    </row>
    <row r="34" ht="22.75" customHeight="1" spans="1:7">
      <c r="A34" s="16"/>
      <c r="B34" s="16"/>
      <c r="C34" s="16" t="s">
        <v>168</v>
      </c>
      <c r="D34" s="71"/>
      <c r="E34" s="13"/>
      <c r="F34" s="13"/>
      <c r="G34" s="13"/>
    </row>
    <row r="35" ht="22.75" customHeight="1" spans="1:7">
      <c r="A35" s="16"/>
      <c r="B35" s="16"/>
      <c r="C35" s="16" t="s">
        <v>169</v>
      </c>
      <c r="D35" s="71"/>
      <c r="E35" s="13"/>
      <c r="F35" s="13"/>
      <c r="G35" s="13"/>
    </row>
    <row r="36" ht="22.75" customHeight="1" spans="1:7">
      <c r="A36" s="16"/>
      <c r="B36" s="16"/>
      <c r="C36" s="16" t="s">
        <v>170</v>
      </c>
      <c r="D36" s="73"/>
      <c r="E36" s="13"/>
      <c r="F36" s="13"/>
      <c r="G36" s="13"/>
    </row>
    <row r="37" ht="22.75" customHeight="1" spans="1:7">
      <c r="A37" s="63" t="s">
        <v>171</v>
      </c>
      <c r="B37" s="74">
        <f>B6</f>
        <v>11623677.28</v>
      </c>
      <c r="C37" s="63" t="s">
        <v>172</v>
      </c>
      <c r="D37" s="75">
        <f>D6</f>
        <v>11623677.28</v>
      </c>
      <c r="E37" s="47"/>
      <c r="F37" s="13"/>
      <c r="G37" s="13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scale="95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view="pageBreakPreview" zoomScaleNormal="100" workbookViewId="0">
      <selection activeCell="E16" sqref="E16"/>
    </sheetView>
  </sheetViews>
  <sheetFormatPr defaultColWidth="10" defaultRowHeight="13.5" outlineLevelRow="7"/>
  <cols>
    <col min="1" max="1" width="34.8833333333333" customWidth="1"/>
    <col min="2" max="2" width="18.05" customWidth="1"/>
    <col min="3" max="3" width="14.925" customWidth="1"/>
    <col min="4" max="4" width="12.35" customWidth="1"/>
    <col min="5" max="5" width="15.2" customWidth="1"/>
    <col min="6" max="6" width="15.0666666666667" customWidth="1"/>
    <col min="7" max="7" width="18.05" customWidth="1"/>
    <col min="8" max="9" width="15.4666666666667" customWidth="1"/>
    <col min="10" max="11" width="15.7416666666667" customWidth="1"/>
  </cols>
  <sheetData>
    <row r="1" ht="14.3" customHeight="1" spans="1:1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</row>
    <row r="2" ht="39.85" customHeight="1" spans="1:11">
      <c r="A2" s="12" t="s">
        <v>173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ht="22.75" customHeight="1" spans="1:11">
      <c r="A3" s="13"/>
      <c r="B3" s="13"/>
      <c r="C3" s="13"/>
      <c r="D3" s="13"/>
      <c r="E3" s="13"/>
      <c r="F3" s="13"/>
      <c r="G3" s="13"/>
      <c r="H3" s="13"/>
      <c r="I3" s="13"/>
      <c r="J3" s="48" t="s">
        <v>37</v>
      </c>
      <c r="K3" s="48"/>
    </row>
    <row r="4" ht="22.75" customHeight="1" spans="1:11">
      <c r="A4" s="63" t="s">
        <v>174</v>
      </c>
      <c r="B4" s="63" t="s">
        <v>118</v>
      </c>
      <c r="C4" s="63" t="s">
        <v>175</v>
      </c>
      <c r="D4" s="63"/>
      <c r="E4" s="63"/>
      <c r="F4" s="63" t="s">
        <v>176</v>
      </c>
      <c r="G4" s="63"/>
      <c r="H4" s="63"/>
      <c r="I4" s="63" t="s">
        <v>177</v>
      </c>
      <c r="J4" s="63"/>
      <c r="K4" s="63"/>
    </row>
    <row r="5" ht="22.75" customHeight="1" spans="1:11">
      <c r="A5" s="63"/>
      <c r="B5" s="63"/>
      <c r="C5" s="15" t="s">
        <v>118</v>
      </c>
      <c r="D5" s="15" t="s">
        <v>115</v>
      </c>
      <c r="E5" s="15" t="s">
        <v>116</v>
      </c>
      <c r="F5" s="15" t="s">
        <v>118</v>
      </c>
      <c r="G5" s="15" t="s">
        <v>115</v>
      </c>
      <c r="H5" s="15" t="s">
        <v>116</v>
      </c>
      <c r="I5" s="15" t="s">
        <v>118</v>
      </c>
      <c r="J5" s="15" t="s">
        <v>115</v>
      </c>
      <c r="K5" s="15" t="s">
        <v>116</v>
      </c>
    </row>
    <row r="6" ht="22.75" customHeight="1" spans="1:11">
      <c r="A6" s="45" t="s">
        <v>118</v>
      </c>
      <c r="B6" s="64"/>
      <c r="C6" s="64"/>
      <c r="D6" s="64"/>
      <c r="E6" s="64"/>
      <c r="F6" s="64"/>
      <c r="G6" s="64"/>
      <c r="H6" s="64"/>
      <c r="I6" s="64"/>
      <c r="J6" s="64"/>
      <c r="K6" s="64"/>
    </row>
    <row r="7" ht="22.75" customHeight="1" spans="1:11">
      <c r="A7" s="65" t="s">
        <v>178</v>
      </c>
      <c r="B7" s="64">
        <f>C7</f>
        <v>11623677.28</v>
      </c>
      <c r="C7" s="66">
        <f>D7+E7</f>
        <v>11623677.28</v>
      </c>
      <c r="D7" s="66">
        <v>4082031.48</v>
      </c>
      <c r="E7" s="67">
        <v>7541645.8</v>
      </c>
      <c r="F7" s="68"/>
      <c r="G7" s="68"/>
      <c r="H7" s="68"/>
      <c r="I7" s="68"/>
      <c r="J7" s="68"/>
      <c r="K7" s="68"/>
    </row>
    <row r="8" ht="22.75" customHeight="1" spans="1:11">
      <c r="A8" s="69"/>
      <c r="B8" s="70"/>
      <c r="C8" s="70"/>
      <c r="D8" s="68"/>
      <c r="E8" s="68"/>
      <c r="F8" s="68"/>
      <c r="G8" s="68"/>
      <c r="H8" s="68"/>
      <c r="I8" s="68"/>
      <c r="J8" s="68"/>
      <c r="K8" s="68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scale="46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view="pageBreakPreview" zoomScaleNormal="100" workbookViewId="0">
      <selection activeCell="F10" sqref="F10"/>
    </sheetView>
  </sheetViews>
  <sheetFormatPr defaultColWidth="10" defaultRowHeight="13.5" outlineLevelCol="4"/>
  <cols>
    <col min="1" max="1" width="17.5" customWidth="1"/>
    <col min="2" max="2" width="32.5583333333333" customWidth="1"/>
    <col min="3" max="5" width="25.6416666666667" customWidth="1"/>
  </cols>
  <sheetData>
    <row r="1" ht="14.3" customHeight="1" spans="1:1">
      <c r="A1" s="53"/>
    </row>
    <row r="2" ht="36.9" customHeight="1" spans="1:5">
      <c r="A2" s="12" t="s">
        <v>179</v>
      </c>
      <c r="B2" s="12"/>
      <c r="C2" s="12"/>
      <c r="D2" s="12"/>
      <c r="E2" s="12"/>
    </row>
    <row r="3" ht="21.85" customHeight="1" spans="1:5">
      <c r="A3" s="13"/>
      <c r="B3" s="13"/>
      <c r="C3" s="48" t="s">
        <v>37</v>
      </c>
      <c r="D3" s="48"/>
      <c r="E3" s="48"/>
    </row>
    <row r="4" ht="22.75" customHeight="1" spans="1:5">
      <c r="A4" s="49" t="s">
        <v>113</v>
      </c>
      <c r="B4" s="49"/>
      <c r="C4" s="49" t="s">
        <v>175</v>
      </c>
      <c r="D4" s="49"/>
      <c r="E4" s="49"/>
    </row>
    <row r="5" ht="22.75" customHeight="1" spans="1:5">
      <c r="A5" s="54" t="s">
        <v>180</v>
      </c>
      <c r="B5" s="54" t="s">
        <v>181</v>
      </c>
      <c r="C5" s="55" t="s">
        <v>118</v>
      </c>
      <c r="D5" s="54" t="s">
        <v>115</v>
      </c>
      <c r="E5" s="54" t="s">
        <v>116</v>
      </c>
    </row>
    <row r="6" ht="22.75" customHeight="1" spans="1:5">
      <c r="A6" s="56"/>
      <c r="B6" s="57" t="s">
        <v>118</v>
      </c>
      <c r="C6" s="58">
        <f>D6+E6</f>
        <v>11623677.28</v>
      </c>
      <c r="D6" s="54">
        <f>D7+D13</f>
        <v>4082031.48</v>
      </c>
      <c r="E6" s="54">
        <f>E13</f>
        <v>7541645.8</v>
      </c>
    </row>
    <row r="7" ht="29" customHeight="1" spans="1:5">
      <c r="A7" s="37" t="s">
        <v>182</v>
      </c>
      <c r="B7" s="37" t="s">
        <v>183</v>
      </c>
      <c r="C7" s="58">
        <f t="shared" ref="C7:C22" si="0">D7+E7</f>
        <v>489347.14</v>
      </c>
      <c r="D7" s="49">
        <f>D8+D11</f>
        <v>489347.14</v>
      </c>
      <c r="E7" s="59"/>
    </row>
    <row r="8" ht="29" customHeight="1" spans="1:5">
      <c r="A8" s="37" t="s">
        <v>184</v>
      </c>
      <c r="B8" s="37" t="s">
        <v>185</v>
      </c>
      <c r="C8" s="58">
        <f t="shared" si="0"/>
        <v>469018.45</v>
      </c>
      <c r="D8" s="49">
        <f>D9+D10</f>
        <v>469018.45</v>
      </c>
      <c r="E8" s="59"/>
    </row>
    <row r="9" ht="29" customHeight="1" spans="1:5">
      <c r="A9" s="37" t="s">
        <v>186</v>
      </c>
      <c r="B9" s="37" t="s">
        <v>187</v>
      </c>
      <c r="C9" s="58">
        <f t="shared" si="0"/>
        <v>5250</v>
      </c>
      <c r="D9" s="60">
        <v>5250</v>
      </c>
      <c r="E9" s="60"/>
    </row>
    <row r="10" ht="29" customHeight="1" spans="1:5">
      <c r="A10" s="37" t="s">
        <v>188</v>
      </c>
      <c r="B10" s="37" t="s">
        <v>189</v>
      </c>
      <c r="C10" s="58">
        <f t="shared" si="0"/>
        <v>463768.45</v>
      </c>
      <c r="D10" s="60">
        <v>463768.45</v>
      </c>
      <c r="E10" s="60"/>
    </row>
    <row r="11" ht="29" customHeight="1" spans="1:5">
      <c r="A11" s="37" t="s">
        <v>190</v>
      </c>
      <c r="B11" s="37" t="s">
        <v>191</v>
      </c>
      <c r="C11" s="58">
        <f t="shared" si="0"/>
        <v>20328.69</v>
      </c>
      <c r="D11" s="60">
        <v>20328.69</v>
      </c>
      <c r="E11" s="60"/>
    </row>
    <row r="12" ht="29" customHeight="1" spans="1:5">
      <c r="A12" s="37" t="s">
        <v>192</v>
      </c>
      <c r="B12" s="37" t="s">
        <v>191</v>
      </c>
      <c r="C12" s="58">
        <f t="shared" si="0"/>
        <v>20328.69</v>
      </c>
      <c r="D12" s="60">
        <v>20328.69</v>
      </c>
      <c r="E12" s="60"/>
    </row>
    <row r="13" ht="29" customHeight="1" spans="1:5">
      <c r="A13" s="37" t="s">
        <v>193</v>
      </c>
      <c r="B13" s="37" t="s">
        <v>194</v>
      </c>
      <c r="C13" s="58">
        <f t="shared" si="0"/>
        <v>11134330.14</v>
      </c>
      <c r="D13" s="60">
        <f>D14+D16+D18+D20</f>
        <v>3592684.34</v>
      </c>
      <c r="E13" s="60">
        <f>E16+E18+E22</f>
        <v>7541645.8</v>
      </c>
    </row>
    <row r="14" ht="29" customHeight="1" spans="1:5">
      <c r="A14" s="37" t="s">
        <v>195</v>
      </c>
      <c r="B14" s="37" t="s">
        <v>196</v>
      </c>
      <c r="C14" s="58">
        <f t="shared" si="0"/>
        <v>205566.7</v>
      </c>
      <c r="D14" s="60">
        <v>205566.7</v>
      </c>
      <c r="E14" s="60"/>
    </row>
    <row r="15" ht="29" customHeight="1" spans="1:5">
      <c r="A15" s="61">
        <v>2101101</v>
      </c>
      <c r="B15" s="61" t="s">
        <v>197</v>
      </c>
      <c r="C15" s="58">
        <f t="shared" si="0"/>
        <v>205566.7</v>
      </c>
      <c r="D15" s="60">
        <v>205566.7</v>
      </c>
      <c r="E15" s="60"/>
    </row>
    <row r="16" ht="29" customHeight="1" spans="1:5">
      <c r="A16" s="61">
        <v>21012</v>
      </c>
      <c r="B16" s="61" t="s">
        <v>198</v>
      </c>
      <c r="C16" s="58">
        <f t="shared" si="0"/>
        <v>6757099.8</v>
      </c>
      <c r="D16" s="60"/>
      <c r="E16" s="60">
        <v>6757099.8</v>
      </c>
    </row>
    <row r="17" ht="29" customHeight="1" spans="1:5">
      <c r="A17" s="61">
        <v>2101202</v>
      </c>
      <c r="B17" s="61" t="s">
        <v>199</v>
      </c>
      <c r="C17" s="58">
        <f t="shared" si="0"/>
        <v>6757099.8</v>
      </c>
      <c r="D17" s="60"/>
      <c r="E17" s="60">
        <v>6757099.8</v>
      </c>
    </row>
    <row r="18" ht="29" customHeight="1" spans="1:5">
      <c r="A18" s="61">
        <v>21013</v>
      </c>
      <c r="B18" s="61" t="s">
        <v>200</v>
      </c>
      <c r="C18" s="58">
        <f t="shared" si="0"/>
        <v>414546</v>
      </c>
      <c r="D18" s="60"/>
      <c r="E18" s="60">
        <v>414546</v>
      </c>
    </row>
    <row r="19" ht="29" customHeight="1" spans="1:5">
      <c r="A19" s="62">
        <v>2101301</v>
      </c>
      <c r="B19" s="62" t="s">
        <v>199</v>
      </c>
      <c r="C19" s="58">
        <f t="shared" si="0"/>
        <v>414546</v>
      </c>
      <c r="D19" s="60"/>
      <c r="E19" s="60">
        <v>414546</v>
      </c>
    </row>
    <row r="20" ht="29" customHeight="1" spans="1:5">
      <c r="A20" s="61">
        <v>21015</v>
      </c>
      <c r="B20" s="61" t="s">
        <v>201</v>
      </c>
      <c r="C20" s="58">
        <f t="shared" si="0"/>
        <v>3387117.64</v>
      </c>
      <c r="D20" s="60">
        <v>3387117.64</v>
      </c>
      <c r="E20" s="60"/>
    </row>
    <row r="21" ht="29" customHeight="1" spans="1:5">
      <c r="A21" s="61">
        <v>2101501</v>
      </c>
      <c r="B21" s="61" t="s">
        <v>202</v>
      </c>
      <c r="C21" s="58">
        <f t="shared" si="0"/>
        <v>3387117.64</v>
      </c>
      <c r="D21" s="60">
        <v>3387117.64</v>
      </c>
      <c r="E21" s="60"/>
    </row>
    <row r="22" ht="29" customHeight="1" spans="1:5">
      <c r="A22" s="61">
        <v>2101599</v>
      </c>
      <c r="B22" s="61" t="s">
        <v>203</v>
      </c>
      <c r="C22" s="58">
        <f t="shared" si="0"/>
        <v>370000</v>
      </c>
      <c r="D22" s="60"/>
      <c r="E22" s="60">
        <v>370000</v>
      </c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scale="6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view="pageBreakPreview" zoomScaleNormal="100" workbookViewId="0">
      <selection activeCell="E23" sqref="E23"/>
    </sheetView>
  </sheetViews>
  <sheetFormatPr defaultColWidth="10" defaultRowHeight="13.5" outlineLevelCol="4"/>
  <cols>
    <col min="1" max="1" width="13.7" customWidth="1"/>
    <col min="2" max="2" width="34.8833333333333" customWidth="1"/>
    <col min="3" max="3" width="19.675" customWidth="1"/>
    <col min="4" max="4" width="22.8" customWidth="1"/>
    <col min="5" max="5" width="21.4416666666667" customWidth="1"/>
  </cols>
  <sheetData>
    <row r="1" ht="18.05" customHeight="1" spans="1:5">
      <c r="A1" s="11"/>
      <c r="B1" s="11"/>
      <c r="C1" s="11"/>
      <c r="D1" s="11"/>
      <c r="E1" s="11"/>
    </row>
    <row r="2" ht="39.85" customHeight="1" spans="1:5">
      <c r="A2" s="12" t="s">
        <v>204</v>
      </c>
      <c r="B2" s="12"/>
      <c r="C2" s="12"/>
      <c r="D2" s="12"/>
      <c r="E2" s="12"/>
    </row>
    <row r="3" ht="22.75" customHeight="1" spans="1:5">
      <c r="A3" s="47"/>
      <c r="B3" s="47"/>
      <c r="C3" s="13"/>
      <c r="D3" s="13"/>
      <c r="E3" s="48" t="s">
        <v>37</v>
      </c>
    </row>
    <row r="4" ht="22.75" customHeight="1" spans="1:5">
      <c r="A4" s="49" t="s">
        <v>205</v>
      </c>
      <c r="B4" s="49"/>
      <c r="C4" s="49" t="s">
        <v>206</v>
      </c>
      <c r="D4" s="49"/>
      <c r="E4" s="49"/>
    </row>
    <row r="5" ht="22.75" customHeight="1" spans="1:5">
      <c r="A5" s="49" t="s">
        <v>180</v>
      </c>
      <c r="B5" s="49" t="s">
        <v>181</v>
      </c>
      <c r="C5" s="49" t="s">
        <v>118</v>
      </c>
      <c r="D5" s="49" t="s">
        <v>207</v>
      </c>
      <c r="E5" s="49" t="s">
        <v>208</v>
      </c>
    </row>
    <row r="6" ht="22.75" customHeight="1" spans="1:5">
      <c r="A6" s="49"/>
      <c r="B6" s="50" t="s">
        <v>118</v>
      </c>
      <c r="C6" s="34">
        <f>D6+E6</f>
        <v>4082031.48</v>
      </c>
      <c r="D6" s="34">
        <f>D7+D10+D21</f>
        <v>3804580.28</v>
      </c>
      <c r="E6" s="34">
        <v>277451.2</v>
      </c>
    </row>
    <row r="7" ht="29" customHeight="1" spans="1:5">
      <c r="A7" s="51" t="s">
        <v>209</v>
      </c>
      <c r="B7" s="38" t="s">
        <v>210</v>
      </c>
      <c r="C7" s="34">
        <f t="shared" ref="C7:C24" si="0">D7+E7</f>
        <v>3593763.58</v>
      </c>
      <c r="D7" s="34">
        <f>D8+D9</f>
        <v>3593763.58</v>
      </c>
      <c r="E7" s="34"/>
    </row>
    <row r="8" ht="29" customHeight="1" spans="1:5">
      <c r="A8" s="37" t="s">
        <v>211</v>
      </c>
      <c r="B8" s="52" t="s">
        <v>212</v>
      </c>
      <c r="C8" s="34">
        <f t="shared" si="0"/>
        <v>3109666.44</v>
      </c>
      <c r="D8" s="41">
        <v>3109666.44</v>
      </c>
      <c r="E8" s="41"/>
    </row>
    <row r="9" ht="29" customHeight="1" spans="1:5">
      <c r="A9" s="37" t="s">
        <v>213</v>
      </c>
      <c r="B9" s="52" t="s">
        <v>214</v>
      </c>
      <c r="C9" s="34">
        <f t="shared" si="0"/>
        <v>484097.14</v>
      </c>
      <c r="D9" s="41">
        <v>484097.14</v>
      </c>
      <c r="E9" s="35"/>
    </row>
    <row r="10" ht="29" customHeight="1" spans="1:5">
      <c r="A10" s="37" t="s">
        <v>215</v>
      </c>
      <c r="B10" s="38" t="s">
        <v>216</v>
      </c>
      <c r="C10" s="34">
        <f t="shared" si="0"/>
        <v>277451.2</v>
      </c>
      <c r="D10" s="35">
        <f>D11+D12+D13+D14+D15+D16+D17+D18+D19+D20</f>
        <v>0</v>
      </c>
      <c r="E10" s="35">
        <v>277451.2</v>
      </c>
    </row>
    <row r="11" ht="29" customHeight="1" spans="1:5">
      <c r="A11" s="37" t="s">
        <v>217</v>
      </c>
      <c r="B11" s="40" t="s">
        <v>218</v>
      </c>
      <c r="C11" s="34">
        <f t="shared" si="0"/>
        <v>60400</v>
      </c>
      <c r="D11" s="41"/>
      <c r="E11" s="41">
        <v>60400</v>
      </c>
    </row>
    <row r="12" ht="29" customHeight="1" spans="1:5">
      <c r="A12" s="37" t="s">
        <v>219</v>
      </c>
      <c r="B12" s="40" t="s">
        <v>220</v>
      </c>
      <c r="C12" s="34">
        <f t="shared" si="0"/>
        <v>32600</v>
      </c>
      <c r="D12" s="41"/>
      <c r="E12" s="41">
        <v>32600</v>
      </c>
    </row>
    <row r="13" ht="29" customHeight="1" spans="1:5">
      <c r="A13" s="37" t="s">
        <v>221</v>
      </c>
      <c r="B13" s="40" t="s">
        <v>222</v>
      </c>
      <c r="C13" s="34">
        <f t="shared" si="0"/>
        <v>2400</v>
      </c>
      <c r="D13" s="41"/>
      <c r="E13" s="41">
        <v>2400</v>
      </c>
    </row>
    <row r="14" ht="29" customHeight="1" spans="1:5">
      <c r="A14" s="37" t="s">
        <v>223</v>
      </c>
      <c r="B14" s="40" t="s">
        <v>224</v>
      </c>
      <c r="C14" s="34">
        <f t="shared" si="0"/>
        <v>6400</v>
      </c>
      <c r="D14" s="41"/>
      <c r="E14" s="41">
        <v>6400</v>
      </c>
    </row>
    <row r="15" ht="29" customHeight="1" spans="1:5">
      <c r="A15" s="37" t="s">
        <v>225</v>
      </c>
      <c r="B15" s="40" t="s">
        <v>226</v>
      </c>
      <c r="C15" s="34">
        <f t="shared" si="0"/>
        <v>15000</v>
      </c>
      <c r="D15" s="41"/>
      <c r="E15" s="41">
        <v>15000</v>
      </c>
    </row>
    <row r="16" ht="29" customHeight="1" spans="1:5">
      <c r="A16" s="37" t="s">
        <v>227</v>
      </c>
      <c r="B16" s="40" t="s">
        <v>228</v>
      </c>
      <c r="C16" s="34">
        <f t="shared" si="0"/>
        <v>32000</v>
      </c>
      <c r="D16" s="41"/>
      <c r="E16" s="41">
        <v>32000</v>
      </c>
    </row>
    <row r="17" ht="29" customHeight="1" spans="1:5">
      <c r="A17" s="37" t="s">
        <v>229</v>
      </c>
      <c r="B17" s="40" t="s">
        <v>230</v>
      </c>
      <c r="C17" s="34">
        <f t="shared" si="0"/>
        <v>11200</v>
      </c>
      <c r="D17" s="41"/>
      <c r="E17" s="41">
        <v>11200</v>
      </c>
    </row>
    <row r="18" ht="29" customHeight="1" spans="1:5">
      <c r="A18" s="37" t="s">
        <v>231</v>
      </c>
      <c r="B18" s="40" t="s">
        <v>232</v>
      </c>
      <c r="C18" s="34">
        <f t="shared" si="0"/>
        <v>22809.53</v>
      </c>
      <c r="D18" s="42"/>
      <c r="E18" s="42">
        <v>22809.53</v>
      </c>
    </row>
    <row r="19" ht="29" customHeight="1" spans="1:5">
      <c r="A19" s="37" t="s">
        <v>233</v>
      </c>
      <c r="B19" s="40" t="s">
        <v>234</v>
      </c>
      <c r="C19" s="34">
        <f t="shared" si="0"/>
        <v>14241.67</v>
      </c>
      <c r="D19" s="42"/>
      <c r="E19" s="42">
        <v>14241.67</v>
      </c>
    </row>
    <row r="20" ht="29" customHeight="1" spans="1:5">
      <c r="A20" s="37" t="s">
        <v>235</v>
      </c>
      <c r="B20" s="40" t="s">
        <v>236</v>
      </c>
      <c r="C20" s="34">
        <f t="shared" si="0"/>
        <v>80400</v>
      </c>
      <c r="D20" s="42"/>
      <c r="E20" s="42">
        <v>80400</v>
      </c>
    </row>
    <row r="21" ht="29" customHeight="1" spans="1:5">
      <c r="A21" s="51" t="s">
        <v>237</v>
      </c>
      <c r="B21" s="38" t="s">
        <v>238</v>
      </c>
      <c r="C21" s="34">
        <f t="shared" si="0"/>
        <v>210816.7</v>
      </c>
      <c r="D21" s="35">
        <f>D22+D23+D24</f>
        <v>210816.7</v>
      </c>
      <c r="E21" s="35"/>
    </row>
    <row r="22" ht="29" customHeight="1" spans="1:5">
      <c r="A22" s="37" t="s">
        <v>239</v>
      </c>
      <c r="B22" s="52" t="s">
        <v>240</v>
      </c>
      <c r="C22" s="34">
        <f t="shared" si="0"/>
        <v>5250</v>
      </c>
      <c r="D22" s="35">
        <v>5250</v>
      </c>
      <c r="E22" s="35"/>
    </row>
    <row r="23" ht="29" customHeight="1" spans="1:5">
      <c r="A23" s="37">
        <v>30305</v>
      </c>
      <c r="B23" s="52" t="s">
        <v>241</v>
      </c>
      <c r="C23" s="34">
        <f t="shared" si="0"/>
        <v>0</v>
      </c>
      <c r="D23" s="35"/>
      <c r="E23" s="35"/>
    </row>
    <row r="24" ht="29" customHeight="1" spans="1:5">
      <c r="A24" s="37">
        <v>30307</v>
      </c>
      <c r="B24" s="52" t="s">
        <v>242</v>
      </c>
      <c r="C24" s="34">
        <f t="shared" si="0"/>
        <v>205566.7</v>
      </c>
      <c r="D24" s="35">
        <v>205566.7</v>
      </c>
      <c r="E24" s="35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scale="7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WPS_1615516438</cp:lastModifiedBy>
  <dcterms:created xsi:type="dcterms:W3CDTF">2023-01-31T08:53:00Z</dcterms:created>
  <dcterms:modified xsi:type="dcterms:W3CDTF">2025-02-11T07:57:46Z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54C80BC5E32D4B2596A6365A6DA0E22A</vt:lpwstr>
  </property>
</Properties>
</file>