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<sst xmlns="http://schemas.openxmlformats.org/spreadsheetml/2006/main" count="332" uniqueCount="263">
  <si>
    <t>单位代码：</t>
  </si>
  <si>
    <t>单位名称：</t>
  </si>
  <si>
    <t>宁县中村镇中心小学</t>
  </si>
  <si>
    <t>部门预算公开表</t>
  </si>
  <si>
    <t xml:space="preserve">     </t>
  </si>
  <si>
    <t>编制日期：</t>
  </si>
  <si>
    <t>2025.2.24</t>
  </si>
  <si>
    <t>部门领导：</t>
  </si>
  <si>
    <t>张增强</t>
  </si>
  <si>
    <t>财务负责人：</t>
  </si>
  <si>
    <t>赵振峰</t>
  </si>
  <si>
    <t>制表人：</t>
  </si>
  <si>
    <t>王小林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</si>
  <si>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</si>
  <si>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</si>
  <si>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</si>
  <si>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</si>
  <si>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</si>
  <si>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</si>
  <si>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</si>
  <si>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</si>
  <si>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</si>
  <si>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</si>
  <si>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</si>
  <si>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</si>
  <si>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</si>
  <si>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</si>
  <si>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</si>
  <si>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</si>
  <si>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</si>
  <si>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</si>
  <si>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</si>
  <si>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</si>
  <si>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</si>
  <si>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</si>
  <si>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</si>
  <si>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</si>
  <si>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</si>
  <si>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</si>
  <si>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</si>
  <si>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</si>
  <si>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</si>
  <si>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</si>
  <si>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</si>
  <si>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</si>
  <si>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</si>
  <si>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</si>
  <si>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</si>
  <si>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</si>
  <si>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</si>
  <si>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</si>
  <si>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</si>
  <si>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</si>
  <si>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</si>
  <si>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</si>
  <si>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</si>
  <si>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</si>
  <si>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</si>
  <si>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</si>
  <si>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</si>
  <si>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</si>
  <si>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</si>
  <si>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</si>
  <si>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</si>
  <si>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</si>
  <si>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</si>
  <si>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</si>
  <si>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</si>
  <si>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</si>
  <si>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</si>
  <si>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</si>
  <si>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</si>
  <si>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</si>
  <si>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</si>
  <si>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</si>
  <si>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</si>
  <si>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</si>
  <si>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</si>
  <si>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</si>
  <si>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</si>
  <si>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</si>
  <si>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</si>
  <si>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</si>
  <si>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</si>
  <si>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</si>
  <si>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</si>
  <si>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</si>
  <si>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</si>
  <si>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</si>
  <si>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</si>
  <si>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</si>
  <si>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</si>
  <si>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</si>
  <si>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</si>
  <si>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</si>
  <si>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</si>
  <si>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</si>
  <si>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</si>
  <si>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</si>
  <si>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</si>
  <si>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</si>
  <si>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</si>
  <si>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</si>
  <si>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</si>
  <si>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</si>
  <si>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</si>
  <si>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</si>
  <si>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</si>
  <si>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</si>
  <si>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</si>
  <si>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</si>
  <si>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</si>
  <si>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</si>
  <si>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</si>
  <si>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</si>
  <si>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</si>
  <si>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</si>
  <si>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</si>
  <si>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</si>
  <si>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</si>
  <si>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</si>
  <si>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2050201-学前教育</t>
  </si>
  <si>
    <t>2050202-小学教育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</si>
  <si>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</si>
  <si>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</si>
  <si>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</si>
  <si>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</si>
  <si>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20808抚恤</t>
  </si>
  <si>
    <t>2080899其他优抚支出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</si>
  <si>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</si>
  <si>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</si>
  <si>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</si>
  <si>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</si>
  <si>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</si>
  <si>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</si>
  <si>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</si>
  <si>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</si>
  <si>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</si>
  <si>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</si>
  <si>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</si>
  <si>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</si>
  <si>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</si>
  <si>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</si>
  <si>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</si>
  <si>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</si>
  <si>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</si>
  <si>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</si>
  <si>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</si>
  <si>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</si>
  <si>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</si>
  <si>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</si>
  <si>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</si>
  <si>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</si>
  <si>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</si>
  <si>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</si>
  <si>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</si>
  <si>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</si>
  <si>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</si>
  <si>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</si>
  <si>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</si>
  <si>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</si>
  <si>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</si>
  <si>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</si>
  <si>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</si>
  <si>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</si>
  <si>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</si>
  <si>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</si>
  <si>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</si>
  <si>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</si>
  <si>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</si>
  <si>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</si>
  <si>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</si>
  <si>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</si>
  <si>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</si>
  <si>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</si>
  <si>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</si>
  <si>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</si>
  <si>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</si>
  <si>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</si>
  <si>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</si>
  <si>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教育支出</t>
  </si>
  <si>
    <t>普通教育</t>
  </si>
  <si>
    <t>学前教育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</si>
  <si>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</si>
  <si>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</si>
  <si>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</si>
  <si>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</si>
  <si>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</si>
  <si>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</si>
  <si>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</si>
  <si>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</si>
  <si>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</si>
  <si>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</si>
  <si>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</si>
  <si>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</si>
  <si>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</si>
  <si>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</si>
  <si>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</si>
  <si>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</si>
  <si>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</si>
  <si>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</si>
  <si>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</si>
  <si>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</si>
  <si>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</si>
  <si>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</si>
  <si>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</si>
  <si>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</si>
  <si>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</si>
  <si>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</si>
  <si>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</si>
  <si>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</si>
  <si>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</si>
  <si>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</si>
  <si>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</si>
  <si>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</si>
  <si>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</si>
  <si>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</si>
  <si>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</si>
  <si>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</si>
  <si>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</si>
  <si>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</si>
  <si>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</si>
  <si>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</si>
  <si>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</si>
  <si>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</si>
  <si>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</si>
  <si>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</si>
  <si>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</si>
  <si>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</si>
  <si>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303</t>
  </si>
  <si>
    <t>对个人和家庭的补助支出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</si>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</sst>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9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51" applyNumberFormat="1" applyFont="1" applyFill="1" applyBorder="1" applyAlignment="1" applyProtection="1">
      <alignment horizontal="left" vertical="center" wrapText="1"/>
    </xf>
    <xf numFmtId="0" fontId="20" fillId="0" borderId="1" xfId="51" applyFont="1" applyFill="1" applyBorder="1" applyAlignment="1">
      <alignment horizontal="left" vertical="center" wrapText="1"/>
    </xf>
    <xf numFmtId="49" fontId="18" fillId="0" borderId="1" xfId="51" applyNumberFormat="1" applyFont="1" applyFill="1" applyBorder="1" applyAlignment="1" applyProtection="1">
      <alignment horizontal="left" vertical="center" wrapText="1"/>
    </xf>
    <xf numFmtId="49" fontId="18" fillId="0" borderId="1" xfId="51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/>
    <xf numFmtId="0" fontId="21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6" fillId="0" borderId="3" xfId="52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50" applyNumberFormat="1" applyFont="1" applyFill="1" applyBorder="1" applyAlignment="1" applyProtection="1">
      <alignment horizontal="left" vertical="center"/>
    </xf>
    <xf numFmtId="0" fontId="18" fillId="0" borderId="1" xfId="50" applyFont="1" applyBorder="1" applyAlignment="1" applyProtection="1">
      <alignment vertical="center"/>
    </xf>
    <xf numFmtId="0" fontId="23" fillId="0" borderId="1" xfId="0" applyFont="1" applyBorder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14" fillId="0" borderId="1" xfId="5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14" fillId="0" borderId="1" xfId="50" applyFont="1" applyBorder="1" applyAlignment="1" applyProtection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77" fontId="25" fillId="0" borderId="1" xfId="0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8" xfId="50"/>
    <cellStyle name="常规 29" xfId="51"/>
    <cellStyle name="常规 3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8" sqref="F8"/>
    </sheetView>
  </sheetViews>
  <sheetFormatPr defaultColWidth="10" defaultRowHeight="13.5"/>
  <cols>
    <col min="1" max="1" width="2.5" customWidth="1"/>
    <col min="2" max="2" width="10.75" customWidth="1"/>
    <col min="3" max="4" width="9.75" customWidth="1"/>
    <col min="5" max="5" width="13.12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8">
        <v>208023</v>
      </c>
      <c r="D3" s="108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E10" s="110" t="s">
        <v>5</v>
      </c>
      <c r="F10" s="110"/>
      <c r="G10" s="111" t="s">
        <v>6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12" t="s">
        <v>7</v>
      </c>
      <c r="C12" s="113" t="s">
        <v>8</v>
      </c>
      <c r="D12" s="12"/>
      <c r="E12" s="112" t="s">
        <v>9</v>
      </c>
      <c r="F12" s="10" t="s">
        <v>10</v>
      </c>
      <c r="G12" s="12"/>
      <c r="H12" s="112" t="s">
        <v>11</v>
      </c>
      <c r="I12" s="10" t="s">
        <v>12</v>
      </c>
      <c r="J12" s="12"/>
      <c r="K12" s="12"/>
    </row>
    <row r="13" ht="14.25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E10:F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10" defaultRowHeight="13.5" outlineLevelCol="2"/>
  <cols>
    <col min="1" max="1" width="5" customWidth="1"/>
    <col min="2" max="2" width="49.625" customWidth="1"/>
    <col min="3" max="3" width="32.5" customWidth="1"/>
  </cols>
  <sheetData>
    <row r="1" ht="35.45" customHeight="1" spans="1:2">
      <c r="A1" s="10"/>
      <c r="B1" s="10"/>
    </row>
    <row r="2" ht="39.2" customHeight="1" spans="1:3">
      <c r="A2" s="10"/>
      <c r="B2" s="104" t="s">
        <v>14</v>
      </c>
      <c r="C2" s="104"/>
    </row>
    <row r="3" ht="29.45" customHeight="1" spans="1:3">
      <c r="A3" s="105"/>
      <c r="B3" s="106" t="s">
        <v>15</v>
      </c>
      <c r="C3" s="106" t="s">
        <v>16</v>
      </c>
    </row>
    <row r="4" ht="28.5" customHeight="1" spans="1:3">
      <c r="A4" s="97"/>
      <c r="B4" s="107" t="s">
        <v>17</v>
      </c>
      <c r="C4" s="33" t="s">
        <v>18</v>
      </c>
    </row>
    <row r="5" ht="28.5" customHeight="1" spans="1:3">
      <c r="A5" s="97"/>
      <c r="B5" s="107" t="s">
        <v>19</v>
      </c>
      <c r="C5" s="33" t="s">
        <v>20</v>
      </c>
    </row>
    <row r="6" ht="28.5" customHeight="1" spans="1:3">
      <c r="A6" s="97"/>
      <c r="B6" s="107" t="s">
        <v>21</v>
      </c>
      <c r="C6" s="33" t="s">
        <v>22</v>
      </c>
    </row>
    <row r="7" ht="28.5" customHeight="1" spans="1:3">
      <c r="A7" s="97"/>
      <c r="B7" s="107" t="s">
        <v>23</v>
      </c>
      <c r="C7" s="33"/>
    </row>
    <row r="8" ht="28.5" customHeight="1" spans="1:3">
      <c r="A8" s="97"/>
      <c r="B8" s="107" t="s">
        <v>24</v>
      </c>
      <c r="C8" s="33" t="s">
        <v>25</v>
      </c>
    </row>
    <row r="9" ht="28.5" customHeight="1" spans="1:3">
      <c r="A9" s="97"/>
      <c r="B9" s="107" t="s">
        <v>26</v>
      </c>
      <c r="C9" s="33" t="s">
        <v>27</v>
      </c>
    </row>
    <row r="10" ht="28.5" customHeight="1" spans="1:3">
      <c r="A10" s="97"/>
      <c r="B10" s="107" t="s">
        <v>28</v>
      </c>
      <c r="C10" s="33" t="s">
        <v>29</v>
      </c>
    </row>
    <row r="11" ht="28.5" customHeight="1" spans="1:3">
      <c r="A11" s="97"/>
      <c r="B11" s="107" t="s">
        <v>30</v>
      </c>
      <c r="C11" s="33" t="s">
        <v>31</v>
      </c>
    </row>
    <row r="12" ht="28.5" customHeight="1" spans="1:3">
      <c r="A12" s="97"/>
      <c r="B12" s="107" t="s">
        <v>32</v>
      </c>
      <c r="C12" s="33"/>
    </row>
    <row r="13" ht="28.5" customHeight="1" spans="1:3">
      <c r="A13" s="10"/>
      <c r="B13" s="107" t="s">
        <v>33</v>
      </c>
      <c r="C13" s="33"/>
    </row>
    <row r="14" ht="28.5" customHeight="1" spans="1:3">
      <c r="A14" s="10"/>
      <c r="B14" s="107" t="s">
        <v>34</v>
      </c>
      <c r="C14" s="33" t="s">
        <v>18</v>
      </c>
    </row>
    <row r="15" ht="36" customHeight="1" spans="2:3">
      <c r="B15" s="107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5" workbookViewId="0">
      <selection activeCell="B39" sqref="B39"/>
    </sheetView>
  </sheetViews>
  <sheetFormatPr defaultColWidth="10" defaultRowHeight="13.5" outlineLevelCol="3"/>
  <cols>
    <col min="1" max="1" width="23.875" customWidth="1"/>
    <col min="2" max="2" width="13.25" customWidth="1"/>
    <col min="3" max="3" width="30.125" customWidth="1"/>
    <col min="4" max="4" width="14.5" customWidth="1"/>
    <col min="6" max="6" width="12.625"/>
  </cols>
  <sheetData>
    <row r="1" ht="14.25" customHeight="1" spans="1:4">
      <c r="A1" s="10"/>
      <c r="B1" s="10"/>
      <c r="C1" s="10"/>
      <c r="D1" s="10"/>
    </row>
    <row r="2" ht="32.25" customHeight="1" spans="1:4">
      <c r="A2" s="11" t="s">
        <v>36</v>
      </c>
      <c r="B2" s="11"/>
      <c r="C2" s="11"/>
      <c r="D2" s="11"/>
    </row>
    <row r="3" ht="18.75" customHeight="1" spans="1:4">
      <c r="A3" s="97"/>
      <c r="B3" s="97"/>
      <c r="C3" s="97"/>
      <c r="D3" s="98" t="s">
        <v>37</v>
      </c>
    </row>
    <row r="4" ht="18.75" customHeight="1" spans="1:4">
      <c r="A4" s="78" t="s">
        <v>38</v>
      </c>
      <c r="B4" s="78"/>
      <c r="C4" s="78" t="s">
        <v>39</v>
      </c>
      <c r="D4" s="78"/>
    </row>
    <row r="5" ht="18.75" customHeight="1" spans="1:4">
      <c r="A5" s="78" t="s">
        <v>40</v>
      </c>
      <c r="B5" s="78" t="s">
        <v>41</v>
      </c>
      <c r="C5" s="78" t="s">
        <v>40</v>
      </c>
      <c r="D5" s="78" t="s">
        <v>41</v>
      </c>
    </row>
    <row r="6" ht="18.75" customHeight="1" spans="1:4">
      <c r="A6" s="99" t="s">
        <v>42</v>
      </c>
      <c r="B6" s="83">
        <v>20052345.8</v>
      </c>
      <c r="C6" s="99" t="s">
        <v>43</v>
      </c>
      <c r="D6" s="83"/>
    </row>
    <row r="7" ht="18.75" customHeight="1" spans="1:4">
      <c r="A7" s="99" t="s">
        <v>44</v>
      </c>
      <c r="B7" s="83"/>
      <c r="C7" s="99" t="s">
        <v>45</v>
      </c>
      <c r="D7" s="100"/>
    </row>
    <row r="8" ht="18.75" customHeight="1" spans="1:4">
      <c r="A8" s="99" t="s">
        <v>46</v>
      </c>
      <c r="B8" s="83"/>
      <c r="C8" s="99" t="s">
        <v>47</v>
      </c>
      <c r="D8" s="100"/>
    </row>
    <row r="9" ht="18.75" customHeight="1" spans="1:4">
      <c r="A9" s="99" t="s">
        <v>48</v>
      </c>
      <c r="B9" s="83"/>
      <c r="C9" s="99" t="s">
        <v>49</v>
      </c>
      <c r="D9" s="100"/>
    </row>
    <row r="10" ht="18.75" customHeight="1" spans="1:4">
      <c r="A10" s="99" t="s">
        <v>50</v>
      </c>
      <c r="B10" s="83">
        <v>16000</v>
      </c>
      <c r="C10" s="99" t="s">
        <v>51</v>
      </c>
      <c r="D10" s="100">
        <v>15906873.43</v>
      </c>
    </row>
    <row r="11" ht="18.75" customHeight="1" spans="1:4">
      <c r="A11" s="99" t="s">
        <v>52</v>
      </c>
      <c r="B11" s="83"/>
      <c r="C11" s="99" t="s">
        <v>53</v>
      </c>
      <c r="D11" s="100"/>
    </row>
    <row r="12" ht="18.75" customHeight="1" spans="1:4">
      <c r="A12" s="99" t="s">
        <v>54</v>
      </c>
      <c r="B12" s="83"/>
      <c r="C12" s="99" t="s">
        <v>55</v>
      </c>
      <c r="D12" s="100"/>
    </row>
    <row r="13" ht="18.75" customHeight="1" spans="1:4">
      <c r="A13" s="99" t="s">
        <v>56</v>
      </c>
      <c r="B13" s="83"/>
      <c r="C13" s="99" t="s">
        <v>57</v>
      </c>
      <c r="D13" s="100">
        <v>2939360.23</v>
      </c>
    </row>
    <row r="14" ht="18.75" customHeight="1" spans="1:4">
      <c r="A14" s="99" t="s">
        <v>58</v>
      </c>
      <c r="B14" s="83"/>
      <c r="C14" s="99" t="s">
        <v>59</v>
      </c>
      <c r="D14" s="100"/>
    </row>
    <row r="15" ht="18.75" customHeight="1" spans="1:4">
      <c r="A15" s="99"/>
      <c r="B15" s="101"/>
      <c r="C15" s="99" t="s">
        <v>60</v>
      </c>
      <c r="D15" s="100">
        <v>1222112.14</v>
      </c>
    </row>
    <row r="16" ht="18.75" customHeight="1" spans="1:4">
      <c r="A16" s="99"/>
      <c r="B16" s="101"/>
      <c r="C16" s="99" t="s">
        <v>61</v>
      </c>
      <c r="D16" s="100"/>
    </row>
    <row r="17" ht="18.75" customHeight="1" spans="1:4">
      <c r="A17" s="99"/>
      <c r="B17" s="101"/>
      <c r="C17" s="99" t="s">
        <v>62</v>
      </c>
      <c r="D17" s="100"/>
    </row>
    <row r="18" ht="18.75" customHeight="1" spans="1:4">
      <c r="A18" s="99"/>
      <c r="B18" s="101"/>
      <c r="C18" s="99" t="s">
        <v>63</v>
      </c>
      <c r="D18" s="100"/>
    </row>
    <row r="19" ht="18.75" customHeight="1" spans="1:4">
      <c r="A19" s="99"/>
      <c r="B19" s="101"/>
      <c r="C19" s="99" t="s">
        <v>64</v>
      </c>
      <c r="D19" s="100"/>
    </row>
    <row r="20" ht="18.75" customHeight="1" spans="1:4">
      <c r="A20" s="102"/>
      <c r="B20" s="103"/>
      <c r="C20" s="99" t="s">
        <v>65</v>
      </c>
      <c r="D20" s="100"/>
    </row>
    <row r="21" ht="18.75" customHeight="1" spans="1:4">
      <c r="A21" s="102"/>
      <c r="B21" s="103"/>
      <c r="C21" s="99" t="s">
        <v>66</v>
      </c>
      <c r="D21" s="100"/>
    </row>
    <row r="22" ht="18.75" customHeight="1" spans="1:4">
      <c r="A22" s="102"/>
      <c r="B22" s="103"/>
      <c r="C22" s="99" t="s">
        <v>67</v>
      </c>
      <c r="D22" s="100"/>
    </row>
    <row r="23" ht="18.75" customHeight="1" spans="1:4">
      <c r="A23" s="102"/>
      <c r="B23" s="103"/>
      <c r="C23" s="99" t="s">
        <v>68</v>
      </c>
      <c r="D23" s="100"/>
    </row>
    <row r="24" ht="18.75" customHeight="1" spans="1:4">
      <c r="A24" s="102"/>
      <c r="B24" s="103"/>
      <c r="C24" s="99" t="s">
        <v>69</v>
      </c>
      <c r="D24" s="100"/>
    </row>
    <row r="25" ht="18.75" customHeight="1" spans="1:4">
      <c r="A25" s="99"/>
      <c r="B25" s="101"/>
      <c r="C25" s="99" t="s">
        <v>70</v>
      </c>
      <c r="D25" s="100"/>
    </row>
    <row r="26" ht="18.75" customHeight="1" spans="1:4">
      <c r="A26" s="99"/>
      <c r="B26" s="101"/>
      <c r="C26" s="99" t="s">
        <v>71</v>
      </c>
      <c r="D26" s="100"/>
    </row>
    <row r="27" ht="18.75" customHeight="1" spans="1:4">
      <c r="A27" s="99"/>
      <c r="B27" s="101"/>
      <c r="C27" s="99" t="s">
        <v>72</v>
      </c>
      <c r="D27" s="100"/>
    </row>
    <row r="28" ht="18.75" customHeight="1" spans="1:4">
      <c r="A28" s="102"/>
      <c r="B28" s="103"/>
      <c r="C28" s="99" t="s">
        <v>73</v>
      </c>
      <c r="D28" s="100"/>
    </row>
    <row r="29" ht="18.75" customHeight="1" spans="1:4">
      <c r="A29" s="102"/>
      <c r="B29" s="103"/>
      <c r="C29" s="99" t="s">
        <v>74</v>
      </c>
      <c r="D29" s="100"/>
    </row>
    <row r="30" ht="18.75" customHeight="1" spans="1:4">
      <c r="A30" s="102"/>
      <c r="B30" s="103"/>
      <c r="C30" s="99" t="s">
        <v>75</v>
      </c>
      <c r="D30" s="100"/>
    </row>
    <row r="31" ht="18.75" customHeight="1" spans="1:4">
      <c r="A31" s="102"/>
      <c r="B31" s="103"/>
      <c r="C31" s="99" t="s">
        <v>76</v>
      </c>
      <c r="D31" s="100"/>
    </row>
    <row r="32" ht="18.75" customHeight="1" spans="1:4">
      <c r="A32" s="102"/>
      <c r="B32" s="103"/>
      <c r="C32" s="99" t="s">
        <v>77</v>
      </c>
      <c r="D32" s="100"/>
    </row>
    <row r="33" ht="18.75" customHeight="1" spans="1:4">
      <c r="A33" s="99"/>
      <c r="B33" s="99"/>
      <c r="C33" s="99" t="s">
        <v>78</v>
      </c>
      <c r="D33" s="100"/>
    </row>
    <row r="34" ht="18.75" customHeight="1" spans="1:4">
      <c r="A34" s="99"/>
      <c r="B34" s="99"/>
      <c r="C34" s="99" t="s">
        <v>79</v>
      </c>
      <c r="D34" s="100"/>
    </row>
    <row r="35" ht="18.75" customHeight="1" spans="1:4">
      <c r="A35" s="99"/>
      <c r="B35" s="99"/>
      <c r="C35" s="99" t="s">
        <v>80</v>
      </c>
      <c r="D35" s="100"/>
    </row>
    <row r="36" ht="18.75" customHeight="1" spans="1:4">
      <c r="A36" s="99"/>
      <c r="B36" s="99"/>
      <c r="C36" s="99"/>
      <c r="D36" s="99"/>
    </row>
    <row r="37" ht="18.75" customHeight="1" spans="1:4">
      <c r="A37" s="99"/>
      <c r="B37" s="99"/>
      <c r="C37" s="99"/>
      <c r="D37" s="99"/>
    </row>
    <row r="38" ht="18.75" customHeight="1" spans="1:4">
      <c r="A38" s="99"/>
      <c r="B38" s="99"/>
      <c r="C38" s="99"/>
      <c r="D38" s="99"/>
    </row>
    <row r="39" ht="18.75" customHeight="1" spans="1:4">
      <c r="A39" s="102" t="s">
        <v>81</v>
      </c>
      <c r="B39" s="103">
        <f>SUM(B6:B14)</f>
        <v>20068345.8</v>
      </c>
      <c r="C39" s="102" t="s">
        <v>82</v>
      </c>
      <c r="D39" s="103">
        <f>SUM(D6:D38)</f>
        <v>20068345.8</v>
      </c>
    </row>
    <row r="40" ht="18.75" customHeight="1" spans="1:4">
      <c r="A40" s="102" t="s">
        <v>83</v>
      </c>
      <c r="B40" s="103"/>
      <c r="C40" s="102" t="s">
        <v>84</v>
      </c>
      <c r="D40" s="103"/>
    </row>
    <row r="41" ht="18.75" customHeight="1" spans="1:4">
      <c r="A41" s="102" t="s">
        <v>85</v>
      </c>
      <c r="B41" s="101"/>
      <c r="C41" s="99"/>
      <c r="D41" s="101"/>
    </row>
    <row r="42" ht="18.75" customHeight="1" spans="1:4">
      <c r="A42" s="102" t="s">
        <v>86</v>
      </c>
      <c r="B42" s="103">
        <f>B39+B40</f>
        <v>20068345.8</v>
      </c>
      <c r="C42" s="102" t="s">
        <v>87</v>
      </c>
      <c r="D42" s="103">
        <f>D39+D40</f>
        <v>20068345.8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8" workbookViewId="0">
      <selection activeCell="B32" sqref="B32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8"/>
      <c r="B3" s="21" t="s">
        <v>37</v>
      </c>
    </row>
    <row r="4" ht="21.75" customHeight="1" spans="1:2">
      <c r="A4" s="30" t="s">
        <v>40</v>
      </c>
      <c r="B4" s="30" t="s">
        <v>41</v>
      </c>
    </row>
    <row r="5" ht="21.75" customHeight="1" spans="1:2">
      <c r="A5" s="89" t="s">
        <v>89</v>
      </c>
      <c r="B5" s="90">
        <f>B6+B7</f>
        <v>20052345.8</v>
      </c>
    </row>
    <row r="6" ht="21.75" customHeight="1" spans="1:2">
      <c r="A6" s="91" t="s">
        <v>90</v>
      </c>
      <c r="B6" s="92">
        <v>20052345.8</v>
      </c>
    </row>
    <row r="7" ht="21.75" customHeight="1" spans="1:2">
      <c r="A7" s="91" t="s">
        <v>91</v>
      </c>
      <c r="B7" s="92"/>
    </row>
    <row r="8" ht="21.75" customHeight="1" spans="1:2">
      <c r="A8" s="89" t="s">
        <v>92</v>
      </c>
      <c r="B8" s="92">
        <f>B9+B10</f>
        <v>0</v>
      </c>
    </row>
    <row r="9" ht="21.75" customHeight="1" spans="1:2">
      <c r="A9" s="91" t="s">
        <v>90</v>
      </c>
      <c r="B9" s="92"/>
    </row>
    <row r="10" ht="21.75" customHeight="1" spans="1:2">
      <c r="A10" s="91" t="s">
        <v>91</v>
      </c>
      <c r="B10" s="92"/>
    </row>
    <row r="11" ht="21.75" customHeight="1" spans="1:2">
      <c r="A11" s="89" t="s">
        <v>93</v>
      </c>
      <c r="B11" s="92"/>
    </row>
    <row r="12" ht="21.75" customHeight="1" spans="1:2">
      <c r="A12" s="91" t="s">
        <v>90</v>
      </c>
      <c r="B12" s="92"/>
    </row>
    <row r="13" ht="21.75" customHeight="1" spans="1:2">
      <c r="A13" s="91" t="s">
        <v>91</v>
      </c>
      <c r="B13" s="92"/>
    </row>
    <row r="14" ht="21.75" customHeight="1" spans="1:2">
      <c r="A14" s="93" t="s">
        <v>94</v>
      </c>
      <c r="B14" s="92">
        <f>SUM(B15:B17)</f>
        <v>16000</v>
      </c>
    </row>
    <row r="15" ht="21.75" customHeight="1" spans="1:2">
      <c r="A15" s="91" t="s">
        <v>95</v>
      </c>
      <c r="B15" s="92">
        <v>16000</v>
      </c>
    </row>
    <row r="16" ht="21.75" customHeight="1" spans="1:2">
      <c r="A16" s="91" t="s">
        <v>96</v>
      </c>
      <c r="B16" s="92"/>
    </row>
    <row r="17" ht="21.75" customHeight="1" spans="1:2">
      <c r="A17" s="91" t="s">
        <v>97</v>
      </c>
      <c r="B17" s="92"/>
    </row>
    <row r="18" ht="21.75" customHeight="1" spans="1:2">
      <c r="A18" s="93" t="s">
        <v>98</v>
      </c>
      <c r="B18" s="92"/>
    </row>
    <row r="19" ht="21.75" customHeight="1" spans="1:2">
      <c r="A19" s="93" t="s">
        <v>99</v>
      </c>
      <c r="B19" s="92"/>
    </row>
    <row r="20" ht="21.75" customHeight="1" spans="1:2">
      <c r="A20" s="93" t="s">
        <v>100</v>
      </c>
      <c r="B20" s="92"/>
    </row>
    <row r="21" ht="21.75" customHeight="1" spans="1:2">
      <c r="A21" s="93" t="s">
        <v>101</v>
      </c>
      <c r="B21" s="92"/>
    </row>
    <row r="22" ht="21.75" customHeight="1" spans="1:2">
      <c r="A22" s="93" t="s">
        <v>102</v>
      </c>
      <c r="B22" s="90">
        <f>B23+B26+B29+B30</f>
        <v>0</v>
      </c>
    </row>
    <row r="23" ht="21.75" customHeight="1" spans="1:2">
      <c r="A23" s="91" t="s">
        <v>103</v>
      </c>
      <c r="B23" s="90">
        <f>B24+B25</f>
        <v>0</v>
      </c>
    </row>
    <row r="24" ht="21.75" customHeight="1" spans="1:2">
      <c r="A24" s="91" t="s">
        <v>104</v>
      </c>
      <c r="B24" s="90"/>
    </row>
    <row r="25" ht="21.75" customHeight="1" spans="1:2">
      <c r="A25" s="91" t="s">
        <v>105</v>
      </c>
      <c r="B25" s="90"/>
    </row>
    <row r="26" ht="21.75" customHeight="1" spans="1:2">
      <c r="A26" s="91" t="s">
        <v>106</v>
      </c>
      <c r="B26" s="90">
        <f>B27+B28</f>
        <v>0</v>
      </c>
    </row>
    <row r="27" ht="21.75" customHeight="1" spans="1:2">
      <c r="A27" s="91" t="s">
        <v>107</v>
      </c>
      <c r="B27" s="90"/>
    </row>
    <row r="28" ht="21.75" customHeight="1" spans="1:2">
      <c r="A28" s="91" t="s">
        <v>108</v>
      </c>
      <c r="B28" s="90"/>
    </row>
    <row r="29" ht="21.75" customHeight="1" spans="1:2">
      <c r="A29" s="91" t="s">
        <v>109</v>
      </c>
      <c r="B29" s="90"/>
    </row>
    <row r="30" ht="21.75" customHeight="1" spans="1:2">
      <c r="A30" s="91" t="s">
        <v>110</v>
      </c>
      <c r="B30" s="90"/>
    </row>
    <row r="31" ht="21.75" customHeight="1" spans="1:2">
      <c r="A31" s="94"/>
      <c r="B31" s="90"/>
    </row>
    <row r="32" ht="21.75" customHeight="1" spans="1:2">
      <c r="A32" s="95" t="s">
        <v>111</v>
      </c>
      <c r="B32" s="96">
        <f>B5+B8+B14+B18+B19+B20+B21+B22</f>
        <v>20068345.8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14" sqref="I14"/>
    </sheetView>
  </sheetViews>
  <sheetFormatPr defaultColWidth="10" defaultRowHeight="13.5"/>
  <cols>
    <col min="1" max="1" width="24.75" customWidth="1"/>
    <col min="2" max="2" width="22.625" customWidth="1"/>
    <col min="3" max="3" width="13.75" customWidth="1"/>
    <col min="4" max="4" width="13.25" customWidth="1"/>
    <col min="5" max="5" width="12.625" customWidth="1"/>
    <col min="9" max="9" width="12.625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112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37</v>
      </c>
    </row>
    <row r="4" ht="22.7" customHeight="1" spans="1:5">
      <c r="A4" s="87" t="s">
        <v>113</v>
      </c>
      <c r="B4" s="87" t="s">
        <v>114</v>
      </c>
      <c r="C4" s="87" t="s">
        <v>115</v>
      </c>
      <c r="D4" s="87" t="s">
        <v>116</v>
      </c>
      <c r="E4" s="87" t="s">
        <v>117</v>
      </c>
    </row>
    <row r="5" ht="22.7" customHeight="1" spans="1:5">
      <c r="A5" s="33" t="s">
        <v>118</v>
      </c>
      <c r="B5" s="59">
        <f>C5+D5</f>
        <v>20068345.8</v>
      </c>
      <c r="C5" s="74">
        <f>C6+C10+C18</f>
        <v>20068345.8</v>
      </c>
      <c r="D5" s="74"/>
      <c r="E5" s="74"/>
    </row>
    <row r="6" ht="24.75" customHeight="1" spans="1:5">
      <c r="A6" s="73" t="s">
        <v>119</v>
      </c>
      <c r="B6" s="59">
        <f>C6+D6</f>
        <v>15906873.43</v>
      </c>
      <c r="C6" s="74">
        <f>C7</f>
        <v>15906873.43</v>
      </c>
      <c r="D6" s="74"/>
      <c r="E6" s="74"/>
    </row>
    <row r="7" ht="24.75" customHeight="1" spans="1:5">
      <c r="A7" s="36" t="s">
        <v>120</v>
      </c>
      <c r="B7" s="59">
        <f>C7+D7</f>
        <v>15906873.43</v>
      </c>
      <c r="C7" s="75">
        <f>C8+C9</f>
        <v>15906873.43</v>
      </c>
      <c r="D7" s="74"/>
      <c r="E7" s="74"/>
    </row>
    <row r="8" ht="24.75" customHeight="1" spans="1:5">
      <c r="A8" s="39" t="s">
        <v>121</v>
      </c>
      <c r="B8" s="59">
        <f>C8+D8</f>
        <v>155800</v>
      </c>
      <c r="C8" s="75">
        <v>155800</v>
      </c>
      <c r="D8" s="75"/>
      <c r="E8" s="75"/>
    </row>
    <row r="9" ht="24.75" customHeight="1" spans="1:5">
      <c r="A9" s="39" t="s">
        <v>122</v>
      </c>
      <c r="B9" s="59">
        <f>C9+D9</f>
        <v>15751073.43</v>
      </c>
      <c r="C9" s="75">
        <v>15751073.43</v>
      </c>
      <c r="D9" s="75"/>
      <c r="E9" s="75"/>
    </row>
    <row r="10" ht="24.75" customHeight="1" spans="1:5">
      <c r="A10" s="73" t="s">
        <v>123</v>
      </c>
      <c r="B10" s="59">
        <f t="shared" ref="B10:B20" si="0">C10+D10</f>
        <v>2939360.23</v>
      </c>
      <c r="C10" s="59">
        <f>C11+C14+C16</f>
        <v>2939360.23</v>
      </c>
      <c r="D10" s="37"/>
      <c r="E10" s="37"/>
    </row>
    <row r="11" ht="24.75" customHeight="1" spans="1:5">
      <c r="A11" s="36" t="s">
        <v>124</v>
      </c>
      <c r="B11" s="59">
        <f t="shared" si="0"/>
        <v>2673106.9</v>
      </c>
      <c r="C11" s="37">
        <f>SUM(C12:C13)</f>
        <v>2673106.9</v>
      </c>
      <c r="D11" s="37"/>
      <c r="E11" s="37"/>
    </row>
    <row r="12" ht="24.75" customHeight="1" spans="1:7">
      <c r="A12" s="39" t="s">
        <v>125</v>
      </c>
      <c r="B12" s="59">
        <f t="shared" si="0"/>
        <v>360750</v>
      </c>
      <c r="C12" s="37">
        <v>360750</v>
      </c>
      <c r="D12" s="37"/>
      <c r="E12" s="37"/>
      <c r="G12">
        <v>2006.83</v>
      </c>
    </row>
    <row r="13" ht="24.75" customHeight="1" spans="1:9">
      <c r="A13" s="39" t="s">
        <v>126</v>
      </c>
      <c r="B13" s="59">
        <f t="shared" si="0"/>
        <v>2312356.9</v>
      </c>
      <c r="C13" s="37">
        <v>2312356.9</v>
      </c>
      <c r="D13" s="37"/>
      <c r="E13" s="37"/>
      <c r="G13">
        <v>2000.29</v>
      </c>
      <c r="H13">
        <f>G12-G13</f>
        <v>6.53999999999996</v>
      </c>
      <c r="I13">
        <f>H13/G13</f>
        <v>0.00326952591874176</v>
      </c>
    </row>
    <row r="14" ht="24.75" customHeight="1" spans="1:5">
      <c r="A14" s="36" t="s">
        <v>127</v>
      </c>
      <c r="B14" s="59">
        <f t="shared" si="0"/>
        <v>137850</v>
      </c>
      <c r="C14" s="37">
        <f>C15</f>
        <v>137850</v>
      </c>
      <c r="D14" s="37"/>
      <c r="E14" s="37"/>
    </row>
    <row r="15" ht="24.75" customHeight="1" spans="1:5">
      <c r="A15" s="39" t="s">
        <v>128</v>
      </c>
      <c r="B15" s="59">
        <f t="shared" si="0"/>
        <v>137850</v>
      </c>
      <c r="C15" s="37">
        <v>137850</v>
      </c>
      <c r="D15" s="37"/>
      <c r="E15" s="37"/>
    </row>
    <row r="16" ht="24.75" customHeight="1" spans="1:5">
      <c r="A16" s="36" t="s">
        <v>129</v>
      </c>
      <c r="B16" s="59">
        <f t="shared" si="0"/>
        <v>128403.33</v>
      </c>
      <c r="C16" s="37">
        <f>C17</f>
        <v>128403.33</v>
      </c>
      <c r="D16" s="37"/>
      <c r="E16" s="37"/>
    </row>
    <row r="17" ht="24.75" customHeight="1" spans="1:5">
      <c r="A17" s="39" t="s">
        <v>130</v>
      </c>
      <c r="B17" s="59">
        <f t="shared" si="0"/>
        <v>128403.33</v>
      </c>
      <c r="C17" s="37">
        <v>128403.33</v>
      </c>
      <c r="D17" s="37"/>
      <c r="E17" s="37"/>
    </row>
    <row r="18" ht="24.75" customHeight="1" spans="1:5">
      <c r="A18" s="73" t="s">
        <v>131</v>
      </c>
      <c r="B18" s="59">
        <f t="shared" si="0"/>
        <v>1222112.14</v>
      </c>
      <c r="C18" s="59">
        <f>C19</f>
        <v>1222112.14</v>
      </c>
      <c r="D18" s="37"/>
      <c r="E18" s="37"/>
    </row>
    <row r="19" ht="24.75" customHeight="1" spans="1:5">
      <c r="A19" s="36" t="s">
        <v>132</v>
      </c>
      <c r="B19" s="59">
        <f t="shared" si="0"/>
        <v>1222112.14</v>
      </c>
      <c r="C19" s="37">
        <f>C20</f>
        <v>1222112.14</v>
      </c>
      <c r="D19" s="37"/>
      <c r="E19" s="37"/>
    </row>
    <row r="20" ht="24.75" customHeight="1" spans="1:5">
      <c r="A20" s="39" t="s">
        <v>133</v>
      </c>
      <c r="B20" s="59">
        <f t="shared" si="0"/>
        <v>1222112.14</v>
      </c>
      <c r="C20" s="37">
        <v>1222112.14</v>
      </c>
      <c r="D20" s="37"/>
      <c r="E20" s="37"/>
    </row>
    <row r="21" ht="24.75" customHeight="1" spans="1:5">
      <c r="A21" s="37"/>
      <c r="B21" s="37"/>
      <c r="C21" s="37"/>
      <c r="D21" s="37"/>
      <c r="E21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E1" sqref="E$1:F$1048576"/>
    </sheetView>
  </sheetViews>
  <sheetFormatPr defaultColWidth="10" defaultRowHeight="13.5" outlineLevelCol="4"/>
  <cols>
    <col min="1" max="1" width="24.625" customWidth="1"/>
    <col min="2" max="2" width="14.125" customWidth="1"/>
    <col min="3" max="3" width="30.375" customWidth="1"/>
    <col min="4" max="4" width="14.5" customWidth="1"/>
    <col min="5" max="6" width="9.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134</v>
      </c>
      <c r="B2" s="11"/>
      <c r="C2" s="11"/>
      <c r="D2" s="11"/>
      <c r="E2" s="10"/>
    </row>
    <row r="3" ht="21" customHeight="1" spans="1:5">
      <c r="A3" s="12"/>
      <c r="B3" s="12"/>
      <c r="C3" s="53" t="s">
        <v>37</v>
      </c>
      <c r="D3" s="53"/>
      <c r="E3" s="12"/>
    </row>
    <row r="4" ht="21" customHeight="1" spans="1:5">
      <c r="A4" s="78" t="s">
        <v>38</v>
      </c>
      <c r="B4" s="78"/>
      <c r="C4" s="78" t="s">
        <v>39</v>
      </c>
      <c r="D4" s="78"/>
      <c r="E4" s="12"/>
    </row>
    <row r="5" ht="21" customHeight="1" spans="1:5">
      <c r="A5" s="78" t="s">
        <v>40</v>
      </c>
      <c r="B5" s="78" t="s">
        <v>41</v>
      </c>
      <c r="C5" s="78" t="s">
        <v>40</v>
      </c>
      <c r="D5" s="78" t="s">
        <v>118</v>
      </c>
      <c r="E5" s="12"/>
    </row>
    <row r="6" ht="21" customHeight="1" spans="1:5">
      <c r="A6" s="15" t="s">
        <v>135</v>
      </c>
      <c r="B6" s="82">
        <f>SUM(B7:B9)</f>
        <v>20052345.8</v>
      </c>
      <c r="C6" s="15" t="s">
        <v>136</v>
      </c>
      <c r="D6" s="82">
        <f>SUM(D7:D36)</f>
        <v>20052345.8</v>
      </c>
      <c r="E6" s="12"/>
    </row>
    <row r="7" ht="21" customHeight="1" spans="1:5">
      <c r="A7" s="15" t="s">
        <v>137</v>
      </c>
      <c r="B7" s="83">
        <v>20052345.8</v>
      </c>
      <c r="C7" s="15" t="s">
        <v>138</v>
      </c>
      <c r="D7" s="83"/>
      <c r="E7" s="12"/>
    </row>
    <row r="8" ht="21" customHeight="1" spans="1:5">
      <c r="A8" s="15" t="s">
        <v>139</v>
      </c>
      <c r="B8" s="83"/>
      <c r="C8" s="15" t="s">
        <v>140</v>
      </c>
      <c r="D8" s="83"/>
      <c r="E8" s="12"/>
    </row>
    <row r="9" ht="21" customHeight="1" spans="1:5">
      <c r="A9" s="15" t="s">
        <v>141</v>
      </c>
      <c r="B9" s="83"/>
      <c r="C9" s="15" t="s">
        <v>142</v>
      </c>
      <c r="D9" s="83"/>
      <c r="E9" s="12"/>
    </row>
    <row r="10" ht="21" customHeight="1" spans="1:5">
      <c r="A10" s="15"/>
      <c r="B10" s="84"/>
      <c r="C10" s="15" t="s">
        <v>143</v>
      </c>
      <c r="D10" s="83"/>
      <c r="E10" s="12"/>
    </row>
    <row r="11" ht="21" customHeight="1" spans="1:5">
      <c r="A11" s="15"/>
      <c r="B11" s="84"/>
      <c r="C11" s="15" t="s">
        <v>144</v>
      </c>
      <c r="D11" s="83">
        <v>15890873.43</v>
      </c>
      <c r="E11" s="12"/>
    </row>
    <row r="12" ht="21" customHeight="1" spans="1:5">
      <c r="A12" s="15"/>
      <c r="B12" s="84"/>
      <c r="C12" s="15" t="s">
        <v>145</v>
      </c>
      <c r="D12" s="83"/>
      <c r="E12" s="12"/>
    </row>
    <row r="13" ht="21" customHeight="1" spans="1:5">
      <c r="A13" s="49"/>
      <c r="B13" s="80"/>
      <c r="C13" s="15" t="s">
        <v>146</v>
      </c>
      <c r="D13" s="83"/>
      <c r="E13" s="12"/>
    </row>
    <row r="14" ht="21" customHeight="1" spans="1:5">
      <c r="A14" s="15"/>
      <c r="B14" s="84"/>
      <c r="C14" s="15" t="s">
        <v>147</v>
      </c>
      <c r="D14" s="83">
        <v>2939360.23</v>
      </c>
      <c r="E14" s="52"/>
    </row>
    <row r="15" ht="21" customHeight="1" spans="1:5">
      <c r="A15" s="15"/>
      <c r="B15" s="84"/>
      <c r="C15" s="15" t="s">
        <v>148</v>
      </c>
      <c r="D15" s="83"/>
      <c r="E15" s="12"/>
    </row>
    <row r="16" ht="21" customHeight="1" spans="1:5">
      <c r="A16" s="15"/>
      <c r="B16" s="84"/>
      <c r="C16" s="15" t="s">
        <v>149</v>
      </c>
      <c r="D16" s="83">
        <v>1222112.14</v>
      </c>
      <c r="E16" s="12"/>
    </row>
    <row r="17" ht="21" customHeight="1" spans="1:5">
      <c r="A17" s="15"/>
      <c r="B17" s="84"/>
      <c r="C17" s="15" t="s">
        <v>150</v>
      </c>
      <c r="D17" s="83"/>
      <c r="E17" s="12"/>
    </row>
    <row r="18" ht="21" customHeight="1" spans="1:5">
      <c r="A18" s="15"/>
      <c r="B18" s="84"/>
      <c r="C18" s="15" t="s">
        <v>151</v>
      </c>
      <c r="D18" s="83"/>
      <c r="E18" s="12"/>
    </row>
    <row r="19" ht="21" customHeight="1" spans="1:5">
      <c r="A19" s="15"/>
      <c r="B19" s="15"/>
      <c r="C19" s="15" t="s">
        <v>152</v>
      </c>
      <c r="D19" s="83"/>
      <c r="E19" s="12"/>
    </row>
    <row r="20" ht="21" customHeight="1" spans="1:5">
      <c r="A20" s="15"/>
      <c r="B20" s="15"/>
      <c r="C20" s="15" t="s">
        <v>153</v>
      </c>
      <c r="D20" s="83"/>
      <c r="E20" s="12"/>
    </row>
    <row r="21" ht="21" customHeight="1" spans="1:5">
      <c r="A21" s="15"/>
      <c r="B21" s="15"/>
      <c r="C21" s="15" t="s">
        <v>154</v>
      </c>
      <c r="D21" s="83"/>
      <c r="E21" s="12"/>
    </row>
    <row r="22" ht="21" customHeight="1" spans="1:5">
      <c r="A22" s="15"/>
      <c r="B22" s="15"/>
      <c r="C22" s="15" t="s">
        <v>155</v>
      </c>
      <c r="D22" s="83"/>
      <c r="E22" s="12"/>
    </row>
    <row r="23" ht="21" customHeight="1" spans="1:5">
      <c r="A23" s="15"/>
      <c r="B23" s="15"/>
      <c r="C23" s="15" t="s">
        <v>156</v>
      </c>
      <c r="D23" s="83"/>
      <c r="E23" s="12"/>
    </row>
    <row r="24" ht="21" customHeight="1" spans="1:5">
      <c r="A24" s="15"/>
      <c r="B24" s="15"/>
      <c r="C24" s="15" t="s">
        <v>157</v>
      </c>
      <c r="D24" s="83"/>
      <c r="E24" s="12"/>
    </row>
    <row r="25" ht="21" customHeight="1" spans="1:5">
      <c r="A25" s="15"/>
      <c r="B25" s="15"/>
      <c r="C25" s="15" t="s">
        <v>158</v>
      </c>
      <c r="D25" s="83"/>
      <c r="E25" s="12"/>
    </row>
    <row r="26" ht="21" customHeight="1" spans="1:5">
      <c r="A26" s="15"/>
      <c r="B26" s="15"/>
      <c r="C26" s="15" t="s">
        <v>159</v>
      </c>
      <c r="D26" s="83"/>
      <c r="E26" s="12"/>
    </row>
    <row r="27" ht="21" customHeight="1" spans="1:5">
      <c r="A27" s="15"/>
      <c r="B27" s="15"/>
      <c r="C27" s="15" t="s">
        <v>160</v>
      </c>
      <c r="D27" s="83"/>
      <c r="E27" s="12"/>
    </row>
    <row r="28" ht="21" customHeight="1" spans="1:5">
      <c r="A28" s="15"/>
      <c r="B28" s="15"/>
      <c r="C28" s="15" t="s">
        <v>161</v>
      </c>
      <c r="D28" s="83"/>
      <c r="E28" s="12"/>
    </row>
    <row r="29" ht="21" customHeight="1" spans="1:5">
      <c r="A29" s="15"/>
      <c r="B29" s="15"/>
      <c r="C29" s="15" t="s">
        <v>162</v>
      </c>
      <c r="D29" s="83"/>
      <c r="E29" s="12"/>
    </row>
    <row r="30" ht="21" customHeight="1" spans="1:5">
      <c r="A30" s="15"/>
      <c r="B30" s="15"/>
      <c r="C30" s="15" t="s">
        <v>163</v>
      </c>
      <c r="D30" s="83"/>
      <c r="E30" s="12"/>
    </row>
    <row r="31" ht="21" customHeight="1" spans="1:5">
      <c r="A31" s="15"/>
      <c r="B31" s="15"/>
      <c r="C31" s="15" t="s">
        <v>164</v>
      </c>
      <c r="D31" s="83"/>
      <c r="E31" s="12"/>
    </row>
    <row r="32" ht="21" customHeight="1" spans="1:5">
      <c r="A32" s="15"/>
      <c r="B32" s="15"/>
      <c r="C32" s="15" t="s">
        <v>165</v>
      </c>
      <c r="D32" s="83"/>
      <c r="E32" s="12"/>
    </row>
    <row r="33" ht="21" customHeight="1" spans="1:5">
      <c r="A33" s="15"/>
      <c r="B33" s="15"/>
      <c r="C33" s="15" t="s">
        <v>166</v>
      </c>
      <c r="D33" s="83"/>
      <c r="E33" s="12"/>
    </row>
    <row r="34" ht="21" customHeight="1" spans="1:5">
      <c r="A34" s="15"/>
      <c r="B34" s="15"/>
      <c r="C34" s="15" t="s">
        <v>167</v>
      </c>
      <c r="D34" s="83"/>
      <c r="E34" s="12"/>
    </row>
    <row r="35" ht="21" customHeight="1" spans="1:5">
      <c r="A35" s="15"/>
      <c r="B35" s="15"/>
      <c r="C35" s="15" t="s">
        <v>168</v>
      </c>
      <c r="D35" s="83"/>
      <c r="E35" s="12"/>
    </row>
    <row r="36" ht="21" customHeight="1" spans="1:5">
      <c r="A36" s="15"/>
      <c r="B36" s="15"/>
      <c r="C36" s="15" t="s">
        <v>169</v>
      </c>
      <c r="D36" s="82"/>
      <c r="E36" s="12"/>
    </row>
    <row r="37" ht="21" customHeight="1" spans="1:5">
      <c r="A37" s="78" t="s">
        <v>170</v>
      </c>
      <c r="B37" s="85">
        <f>B6</f>
        <v>20052345.8</v>
      </c>
      <c r="C37" s="78" t="s">
        <v>171</v>
      </c>
      <c r="D37" s="86">
        <f>D6</f>
        <v>20052345.8</v>
      </c>
      <c r="E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9" sqref="D19"/>
    </sheetView>
  </sheetViews>
  <sheetFormatPr defaultColWidth="10" defaultRowHeight="13.5" outlineLevelRow="6"/>
  <cols>
    <col min="1" max="1" width="16.375" customWidth="1"/>
    <col min="2" max="2" width="18" customWidth="1"/>
    <col min="3" max="3" width="14.875" customWidth="1"/>
    <col min="4" max="4" width="13.875" customWidth="1"/>
    <col min="5" max="5" width="11" customWidth="1"/>
    <col min="6" max="11" width="9.12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37</v>
      </c>
      <c r="K3" s="53"/>
    </row>
    <row r="4" ht="22.7" customHeight="1" spans="1:11">
      <c r="A4" s="78" t="s">
        <v>173</v>
      </c>
      <c r="B4" s="78" t="s">
        <v>118</v>
      </c>
      <c r="C4" s="78" t="s">
        <v>174</v>
      </c>
      <c r="D4" s="78"/>
      <c r="E4" s="78"/>
      <c r="F4" s="78" t="s">
        <v>175</v>
      </c>
      <c r="G4" s="78"/>
      <c r="H4" s="78"/>
      <c r="I4" s="78" t="s">
        <v>176</v>
      </c>
      <c r="J4" s="78"/>
      <c r="K4" s="78"/>
    </row>
    <row r="5" ht="22.7" customHeight="1" spans="1:11">
      <c r="A5" s="78"/>
      <c r="B5" s="7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" customHeight="1" spans="1:11">
      <c r="A6" s="49" t="s">
        <v>118</v>
      </c>
      <c r="B6" s="79">
        <f>SUM(C6,F6,I6)</f>
        <v>20052345.8</v>
      </c>
      <c r="C6" s="79">
        <f>SUM(D6:E6)</f>
        <v>20052345.8</v>
      </c>
      <c r="D6" s="80">
        <v>20052345.8</v>
      </c>
      <c r="E6" s="79"/>
      <c r="F6" s="79"/>
      <c r="G6" s="79"/>
      <c r="H6" s="79"/>
      <c r="I6" s="79"/>
      <c r="J6" s="79"/>
      <c r="K6" s="79"/>
    </row>
    <row r="7" ht="22.7" customHeight="1" spans="1:11">
      <c r="A7" s="81" t="s">
        <v>2</v>
      </c>
      <c r="B7" s="79">
        <f>SUM(C7,F7,I7)</f>
        <v>20052345.8</v>
      </c>
      <c r="C7" s="79">
        <f>SUM(D7:E7)</f>
        <v>20052345.8</v>
      </c>
      <c r="D7" s="80">
        <v>20052345.8</v>
      </c>
      <c r="E7" s="80"/>
      <c r="F7" s="80"/>
      <c r="G7" s="80"/>
      <c r="H7" s="80"/>
      <c r="I7" s="80"/>
      <c r="J7" s="80"/>
      <c r="K7" s="8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2" workbookViewId="0">
      <selection activeCell="H19" sqref="H19"/>
    </sheetView>
  </sheetViews>
  <sheetFormatPr defaultColWidth="10" defaultRowHeight="13.5" outlineLevelCol="7"/>
  <cols>
    <col min="1" max="1" width="9.875" customWidth="1"/>
    <col min="2" max="2" width="25.25" customWidth="1"/>
    <col min="3" max="3" width="15.375" customWidth="1"/>
    <col min="4" max="4" width="16.375" customWidth="1"/>
    <col min="5" max="5" width="14.875" customWidth="1"/>
  </cols>
  <sheetData>
    <row r="1" ht="14.25" customHeight="1" spans="1:1">
      <c r="A1" s="65"/>
    </row>
    <row r="2" ht="36.95" customHeight="1" spans="1:5">
      <c r="A2" s="11" t="s">
        <v>177</v>
      </c>
      <c r="B2" s="11"/>
      <c r="C2" s="11"/>
      <c r="D2" s="11"/>
      <c r="E2" s="11"/>
    </row>
    <row r="3" ht="21.95" customHeight="1" spans="1:5">
      <c r="A3" s="12"/>
      <c r="B3" s="12"/>
      <c r="C3" s="53" t="s">
        <v>37</v>
      </c>
      <c r="D3" s="53"/>
      <c r="E3" s="53"/>
    </row>
    <row r="4" ht="25.5" customHeight="1" spans="1:5">
      <c r="A4" s="54" t="s">
        <v>113</v>
      </c>
      <c r="B4" s="54"/>
      <c r="C4" s="54" t="s">
        <v>174</v>
      </c>
      <c r="D4" s="54"/>
      <c r="E4" s="54"/>
    </row>
    <row r="5" ht="25.5" customHeight="1" spans="1:5">
      <c r="A5" s="66" t="s">
        <v>178</v>
      </c>
      <c r="B5" s="66" t="s">
        <v>179</v>
      </c>
      <c r="C5" s="67" t="s">
        <v>118</v>
      </c>
      <c r="D5" s="66" t="s">
        <v>115</v>
      </c>
      <c r="E5" s="66" t="s">
        <v>116</v>
      </c>
    </row>
    <row r="6" ht="25.5" customHeight="1" spans="1:5">
      <c r="A6" s="68"/>
      <c r="B6" s="69" t="s">
        <v>118</v>
      </c>
      <c r="C6" s="70">
        <f>SUM(C7,C11,C19)</f>
        <v>20052345.8</v>
      </c>
      <c r="D6" s="71">
        <f>SUM(D7,D11,D19)</f>
        <v>20052345.8</v>
      </c>
      <c r="E6" s="71"/>
    </row>
    <row r="7" ht="25.5" customHeight="1" spans="1:5">
      <c r="A7" s="72">
        <v>205</v>
      </c>
      <c r="B7" s="73" t="s">
        <v>180</v>
      </c>
      <c r="C7" s="74">
        <f>SUM(D7:E7)</f>
        <v>15890873.43</v>
      </c>
      <c r="D7" s="74">
        <f>D8</f>
        <v>15890873.43</v>
      </c>
      <c r="E7" s="74"/>
    </row>
    <row r="8" ht="25.5" customHeight="1" spans="1:7">
      <c r="A8" s="72">
        <v>20502</v>
      </c>
      <c r="B8" s="36" t="s">
        <v>181</v>
      </c>
      <c r="C8" s="74">
        <f>SUM(D8:E8)</f>
        <v>15890873.43</v>
      </c>
      <c r="D8" s="75">
        <f>D10+D9</f>
        <v>15890873.43</v>
      </c>
      <c r="E8" s="74"/>
      <c r="G8">
        <v>13.98</v>
      </c>
    </row>
    <row r="9" customFormat="1" ht="25.5" customHeight="1" spans="1:7">
      <c r="A9" s="76">
        <v>2050201</v>
      </c>
      <c r="B9" s="39" t="s">
        <v>182</v>
      </c>
      <c r="C9" s="74">
        <f>SUM(D9:E9)</f>
        <v>139800</v>
      </c>
      <c r="D9" s="75">
        <v>139800</v>
      </c>
      <c r="E9" s="75"/>
      <c r="G9">
        <v>12.16</v>
      </c>
    </row>
    <row r="10" ht="25.5" customHeight="1" spans="1:8">
      <c r="A10" s="77">
        <v>2050202</v>
      </c>
      <c r="B10" s="39" t="s">
        <v>183</v>
      </c>
      <c r="C10" s="74">
        <f>SUM(D10:E10)</f>
        <v>15751073.43</v>
      </c>
      <c r="D10" s="75">
        <v>15751073.43</v>
      </c>
      <c r="E10" s="75"/>
      <c r="F10">
        <v>1575.11</v>
      </c>
      <c r="G10">
        <v>1663.46</v>
      </c>
      <c r="H10">
        <f>F10-G10</f>
        <v>-88.3500000000001</v>
      </c>
    </row>
    <row r="11" ht="25.5" customHeight="1" spans="1:7">
      <c r="A11" s="72">
        <v>208</v>
      </c>
      <c r="B11" s="73" t="s">
        <v>184</v>
      </c>
      <c r="C11" s="74">
        <f t="shared" ref="C10:C21" si="0">SUM(D11:E11)</f>
        <v>2939360.23</v>
      </c>
      <c r="D11" s="59">
        <f>SUM(D12,D15,D17)</f>
        <v>2939360.23</v>
      </c>
      <c r="E11" s="37"/>
      <c r="G11">
        <v>136.23</v>
      </c>
    </row>
    <row r="12" ht="25.5" customHeight="1" spans="1:5">
      <c r="A12" s="72">
        <v>20805</v>
      </c>
      <c r="B12" s="36" t="s">
        <v>185</v>
      </c>
      <c r="C12" s="74">
        <f t="shared" si="0"/>
        <v>2673106.9</v>
      </c>
      <c r="D12" s="63">
        <f>SUM(D13:D14)</f>
        <v>2673106.9</v>
      </c>
      <c r="E12" s="37"/>
    </row>
    <row r="13" ht="25.5" customHeight="1" spans="1:8">
      <c r="A13" s="77">
        <v>2080502</v>
      </c>
      <c r="B13" s="39" t="s">
        <v>186</v>
      </c>
      <c r="C13" s="74">
        <f t="shared" si="0"/>
        <v>360750</v>
      </c>
      <c r="D13" s="37">
        <v>360750</v>
      </c>
      <c r="E13" s="37"/>
      <c r="F13">
        <v>36.08</v>
      </c>
      <c r="G13">
        <v>49.41</v>
      </c>
      <c r="H13">
        <f>F13-G13</f>
        <v>-13.33</v>
      </c>
    </row>
    <row r="14" ht="25.5" customHeight="1" spans="1:8">
      <c r="A14" s="77">
        <v>2080505</v>
      </c>
      <c r="B14" s="39" t="s">
        <v>187</v>
      </c>
      <c r="C14" s="74">
        <f t="shared" si="0"/>
        <v>2312356.9</v>
      </c>
      <c r="D14" s="37">
        <v>2312356.9</v>
      </c>
      <c r="E14" s="37"/>
      <c r="F14">
        <v>231.23</v>
      </c>
      <c r="G14">
        <v>136.23</v>
      </c>
      <c r="H14">
        <f>F14-G14</f>
        <v>95</v>
      </c>
    </row>
    <row r="15" ht="25.5" customHeight="1" spans="1:5">
      <c r="A15" s="72">
        <v>20808</v>
      </c>
      <c r="B15" s="36" t="s">
        <v>188</v>
      </c>
      <c r="C15" s="74">
        <f t="shared" si="0"/>
        <v>137850</v>
      </c>
      <c r="D15" s="63">
        <f>D16</f>
        <v>137850</v>
      </c>
      <c r="E15" s="37"/>
    </row>
    <row r="16" ht="25.5" customHeight="1" spans="1:5">
      <c r="A16" s="77">
        <v>2080899</v>
      </c>
      <c r="B16" s="39" t="s">
        <v>189</v>
      </c>
      <c r="C16" s="74">
        <f t="shared" si="0"/>
        <v>137850</v>
      </c>
      <c r="D16" s="37">
        <v>137850</v>
      </c>
      <c r="E16" s="37"/>
    </row>
    <row r="17" ht="25.5" customHeight="1" spans="1:5">
      <c r="A17" s="72">
        <v>20899</v>
      </c>
      <c r="B17" s="36" t="s">
        <v>190</v>
      </c>
      <c r="C17" s="74">
        <f t="shared" si="0"/>
        <v>128403.33</v>
      </c>
      <c r="D17" s="63">
        <f>D18</f>
        <v>128403.33</v>
      </c>
      <c r="E17" s="37"/>
    </row>
    <row r="18" ht="25.5" customHeight="1" spans="1:8">
      <c r="A18" s="77">
        <v>2089999</v>
      </c>
      <c r="B18" s="39" t="s">
        <v>190</v>
      </c>
      <c r="C18" s="74">
        <f t="shared" si="0"/>
        <v>128403.33</v>
      </c>
      <c r="D18" s="37">
        <v>128403.33</v>
      </c>
      <c r="E18" s="37"/>
      <c r="F18">
        <v>12.84</v>
      </c>
      <c r="G18">
        <v>13.31</v>
      </c>
      <c r="H18">
        <f>F18-G18</f>
        <v>-0.470000000000001</v>
      </c>
    </row>
    <row r="19" ht="25.5" customHeight="1" spans="1:8">
      <c r="A19" s="72">
        <v>210</v>
      </c>
      <c r="B19" s="73" t="s">
        <v>191</v>
      </c>
      <c r="C19" s="74">
        <f t="shared" si="0"/>
        <v>1222112.14</v>
      </c>
      <c r="D19" s="59">
        <f>D20</f>
        <v>1222112.14</v>
      </c>
      <c r="E19" s="37"/>
      <c r="F19">
        <v>122.21</v>
      </c>
      <c r="G19">
        <v>125.72</v>
      </c>
      <c r="H19">
        <f>F19-G19</f>
        <v>-3.51</v>
      </c>
    </row>
    <row r="20" ht="25.5" customHeight="1" spans="1:5">
      <c r="A20" s="72">
        <v>21011</v>
      </c>
      <c r="B20" s="36" t="s">
        <v>192</v>
      </c>
      <c r="C20" s="74">
        <f t="shared" si="0"/>
        <v>1222112.14</v>
      </c>
      <c r="D20" s="37">
        <f>D21</f>
        <v>1222112.14</v>
      </c>
      <c r="E20" s="37"/>
    </row>
    <row r="21" ht="25.5" customHeight="1" spans="1:5">
      <c r="A21" s="77">
        <v>2101102</v>
      </c>
      <c r="B21" s="39" t="s">
        <v>193</v>
      </c>
      <c r="C21" s="74">
        <f t="shared" si="0"/>
        <v>1222112.14</v>
      </c>
      <c r="D21" s="37">
        <v>1222112.14</v>
      </c>
      <c r="E21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7" sqref="I7"/>
    </sheetView>
  </sheetViews>
  <sheetFormatPr defaultColWidth="10" defaultRowHeight="13.5"/>
  <cols>
    <col min="1" max="1" width="13.75" customWidth="1"/>
    <col min="2" max="2" width="21.625" customWidth="1"/>
    <col min="3" max="5" width="14.5" customWidth="1"/>
    <col min="9" max="9" width="13.75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194</v>
      </c>
      <c r="B2" s="11"/>
      <c r="C2" s="11"/>
      <c r="D2" s="11"/>
      <c r="E2" s="11"/>
    </row>
    <row r="3" ht="22.7" customHeight="1" spans="1:5">
      <c r="A3" s="52"/>
      <c r="B3" s="52"/>
      <c r="C3" s="12"/>
      <c r="D3" s="12"/>
      <c r="E3" s="53" t="s">
        <v>37</v>
      </c>
    </row>
    <row r="4" ht="22.7" customHeight="1" spans="1:5">
      <c r="A4" s="54" t="s">
        <v>195</v>
      </c>
      <c r="B4" s="54"/>
      <c r="C4" s="54" t="s">
        <v>196</v>
      </c>
      <c r="D4" s="54"/>
      <c r="E4" s="54"/>
    </row>
    <row r="5" ht="22.7" customHeight="1" spans="1:5">
      <c r="A5" s="54" t="s">
        <v>178</v>
      </c>
      <c r="B5" s="54" t="s">
        <v>179</v>
      </c>
      <c r="C5" s="54" t="s">
        <v>118</v>
      </c>
      <c r="D5" s="54" t="s">
        <v>197</v>
      </c>
      <c r="E5" s="54" t="s">
        <v>198</v>
      </c>
    </row>
    <row r="6" ht="22.7" customHeight="1" spans="1:9">
      <c r="A6" s="54"/>
      <c r="B6" s="55" t="s">
        <v>118</v>
      </c>
      <c r="C6" s="56">
        <f>C7+C18+C22</f>
        <v>20052345.8</v>
      </c>
      <c r="D6" s="56">
        <f>D7+D18+D22</f>
        <v>19663334.5</v>
      </c>
      <c r="E6" s="56">
        <f>E7+E18+E22</f>
        <v>389011.3</v>
      </c>
      <c r="F6">
        <v>38.9</v>
      </c>
      <c r="G6">
        <v>66.59</v>
      </c>
      <c r="H6">
        <f>F6-G6</f>
        <v>-27.69</v>
      </c>
      <c r="I6">
        <f>H6/G6</f>
        <v>-0.415828202432798</v>
      </c>
    </row>
    <row r="7" ht="24.75" customHeight="1" spans="1:5">
      <c r="A7" s="57" t="s">
        <v>199</v>
      </c>
      <c r="B7" s="58" t="s">
        <v>200</v>
      </c>
      <c r="C7" s="59">
        <f t="shared" ref="C7:C18" si="0">E7+D7</f>
        <v>19164734.5</v>
      </c>
      <c r="D7" s="60">
        <f>SUM(D8:D17)</f>
        <v>19164734.5</v>
      </c>
      <c r="E7" s="61"/>
    </row>
    <row r="8" ht="24.75" customHeight="1" spans="1:5">
      <c r="A8" s="62" t="s">
        <v>201</v>
      </c>
      <c r="B8" s="39" t="s">
        <v>202</v>
      </c>
      <c r="C8" s="37">
        <f t="shared" si="0"/>
        <v>7175568.93</v>
      </c>
      <c r="D8" s="60">
        <v>7175568.93</v>
      </c>
      <c r="E8" s="60"/>
    </row>
    <row r="9" ht="24.75" customHeight="1" spans="1:5">
      <c r="A9" s="62" t="s">
        <v>203</v>
      </c>
      <c r="B9" s="39" t="s">
        <v>204</v>
      </c>
      <c r="C9" s="37">
        <f t="shared" si="0"/>
        <v>1414494.8</v>
      </c>
      <c r="D9" s="37">
        <v>1414494.8</v>
      </c>
      <c r="E9" s="37"/>
    </row>
    <row r="10" ht="24.75" customHeight="1" spans="1:5">
      <c r="A10" s="62" t="s">
        <v>205</v>
      </c>
      <c r="B10" s="39" t="s">
        <v>206</v>
      </c>
      <c r="C10" s="37">
        <f t="shared" si="0"/>
        <v>2779200</v>
      </c>
      <c r="D10" s="37">
        <v>2779200</v>
      </c>
      <c r="E10" s="37"/>
    </row>
    <row r="11" ht="24.75" customHeight="1" spans="1:5">
      <c r="A11" s="62" t="s">
        <v>207</v>
      </c>
      <c r="B11" s="39" t="s">
        <v>208</v>
      </c>
      <c r="C11" s="37">
        <f t="shared" si="0"/>
        <v>4132598.4</v>
      </c>
      <c r="D11" s="37">
        <v>4132598.4</v>
      </c>
      <c r="E11" s="37"/>
    </row>
    <row r="12" ht="24.75" customHeight="1" spans="1:5">
      <c r="A12" s="62" t="s">
        <v>209</v>
      </c>
      <c r="B12" s="39" t="s">
        <v>210</v>
      </c>
      <c r="C12" s="37">
        <f t="shared" si="0"/>
        <v>2312356.9</v>
      </c>
      <c r="D12" s="37">
        <v>2312356.9</v>
      </c>
      <c r="E12" s="37"/>
    </row>
    <row r="13" ht="24.75" customHeight="1" spans="1:5">
      <c r="A13" s="62" t="s">
        <v>211</v>
      </c>
      <c r="B13" s="39" t="s">
        <v>212</v>
      </c>
      <c r="C13" s="37">
        <f t="shared" si="0"/>
        <v>0</v>
      </c>
      <c r="D13" s="37"/>
      <c r="E13" s="37"/>
    </row>
    <row r="14" ht="24.75" customHeight="1" spans="1:5">
      <c r="A14" s="62" t="s">
        <v>213</v>
      </c>
      <c r="B14" s="39" t="s">
        <v>214</v>
      </c>
      <c r="C14" s="37">
        <f t="shared" si="0"/>
        <v>1222112.14</v>
      </c>
      <c r="D14" s="37">
        <v>1222112.14</v>
      </c>
      <c r="E14" s="37"/>
    </row>
    <row r="15" ht="24.75" customHeight="1" spans="1:5">
      <c r="A15" s="62" t="s">
        <v>215</v>
      </c>
      <c r="B15" s="39" t="s">
        <v>216</v>
      </c>
      <c r="C15" s="37">
        <f t="shared" si="0"/>
        <v>128403.33</v>
      </c>
      <c r="D15" s="37">
        <v>128403.33</v>
      </c>
      <c r="E15" s="37"/>
    </row>
    <row r="16" ht="24.75" customHeight="1" spans="1:5">
      <c r="A16" s="62" t="s">
        <v>217</v>
      </c>
      <c r="B16" s="39" t="s">
        <v>218</v>
      </c>
      <c r="C16" s="37">
        <f t="shared" si="0"/>
        <v>0</v>
      </c>
      <c r="D16" s="37"/>
      <c r="E16" s="37"/>
    </row>
    <row r="17" ht="24.75" customHeight="1" spans="1:5">
      <c r="A17" s="62" t="s">
        <v>219</v>
      </c>
      <c r="B17" s="39" t="s">
        <v>220</v>
      </c>
      <c r="C17" s="37">
        <f t="shared" si="0"/>
        <v>0</v>
      </c>
      <c r="D17" s="37"/>
      <c r="E17" s="37"/>
    </row>
    <row r="18" ht="24.75" customHeight="1" spans="1:5">
      <c r="A18" s="57" t="s">
        <v>221</v>
      </c>
      <c r="B18" s="58" t="s">
        <v>222</v>
      </c>
      <c r="C18" s="59">
        <f t="shared" si="0"/>
        <v>389011.3</v>
      </c>
      <c r="D18" s="37"/>
      <c r="E18" s="63">
        <f>SUM(E19:E21)</f>
        <v>389011.3</v>
      </c>
    </row>
    <row r="19" ht="24.75" customHeight="1" spans="1:5">
      <c r="A19" s="62" t="s">
        <v>223</v>
      </c>
      <c r="B19" s="64" t="s">
        <v>224</v>
      </c>
      <c r="C19" s="37">
        <f>E19+D19</f>
        <v>139800</v>
      </c>
      <c r="D19" s="37"/>
      <c r="E19" s="63">
        <v>139800</v>
      </c>
    </row>
    <row r="20" ht="24.75" customHeight="1" spans="1:5">
      <c r="A20" s="62" t="s">
        <v>225</v>
      </c>
      <c r="B20" s="39" t="s">
        <v>226</v>
      </c>
      <c r="C20" s="37">
        <f t="shared" ref="C20:C24" si="1">E20+D20</f>
        <v>116730.31</v>
      </c>
      <c r="D20" s="37"/>
      <c r="E20" s="37">
        <v>116730.31</v>
      </c>
    </row>
    <row r="21" ht="24.75" customHeight="1" spans="1:5">
      <c r="A21" s="62" t="s">
        <v>227</v>
      </c>
      <c r="B21" s="39" t="s">
        <v>228</v>
      </c>
      <c r="C21" s="37">
        <f t="shared" si="1"/>
        <v>132480.99</v>
      </c>
      <c r="D21" s="37"/>
      <c r="E21" s="37">
        <v>132480.99</v>
      </c>
    </row>
    <row r="22" ht="24.75" customHeight="1" spans="1:5">
      <c r="A22" s="57" t="s">
        <v>229</v>
      </c>
      <c r="B22" s="58" t="s">
        <v>230</v>
      </c>
      <c r="C22" s="59">
        <f t="shared" si="1"/>
        <v>498600</v>
      </c>
      <c r="D22" s="37">
        <f>SUM(D23:D24)</f>
        <v>498600</v>
      </c>
      <c r="E22" s="37"/>
    </row>
    <row r="23" ht="24.75" customHeight="1" spans="1:5">
      <c r="A23" s="62" t="s">
        <v>231</v>
      </c>
      <c r="B23" s="39" t="s">
        <v>232</v>
      </c>
      <c r="C23" s="37">
        <f t="shared" si="1"/>
        <v>360750</v>
      </c>
      <c r="D23" s="37">
        <v>360750</v>
      </c>
      <c r="E23" s="37"/>
    </row>
    <row r="24" ht="24.75" customHeight="1" spans="1:5">
      <c r="A24" s="62" t="s">
        <v>233</v>
      </c>
      <c r="B24" s="39" t="s">
        <v>234</v>
      </c>
      <c r="C24" s="37">
        <f t="shared" si="1"/>
        <v>137850</v>
      </c>
      <c r="D24" s="37">
        <v>137850</v>
      </c>
      <c r="E24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"/>
    </sheetView>
  </sheetViews>
  <sheetFormatPr defaultColWidth="10" defaultRowHeight="13.5" outlineLevelCol="7"/>
  <cols>
    <col min="1" max="1" width="17.875" customWidth="1"/>
    <col min="2" max="2" width="9.75" customWidth="1"/>
    <col min="3" max="3" width="10.625" customWidth="1"/>
    <col min="4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7" t="s">
        <v>235</v>
      </c>
      <c r="B2" s="47"/>
      <c r="C2" s="47"/>
      <c r="D2" s="47"/>
      <c r="E2" s="47"/>
      <c r="F2" s="47"/>
      <c r="G2" s="47"/>
      <c r="H2" s="47"/>
    </row>
    <row r="3" ht="22.7" customHeight="1" spans="1:8">
      <c r="A3" s="10"/>
      <c r="B3" s="10"/>
      <c r="C3" s="10"/>
      <c r="D3" s="10"/>
      <c r="E3" s="10"/>
      <c r="F3" s="10"/>
      <c r="G3" s="10"/>
      <c r="H3" s="48" t="s">
        <v>37</v>
      </c>
    </row>
    <row r="4" ht="22.7" customHeight="1" spans="1:8">
      <c r="A4" s="14" t="s">
        <v>173</v>
      </c>
      <c r="B4" s="14" t="s">
        <v>236</v>
      </c>
      <c r="C4" s="14"/>
      <c r="D4" s="14"/>
      <c r="E4" s="14"/>
      <c r="F4" s="14"/>
      <c r="G4" s="14" t="s">
        <v>237</v>
      </c>
      <c r="H4" s="14" t="s">
        <v>238</v>
      </c>
    </row>
    <row r="5" ht="22.7" customHeight="1" spans="1:8">
      <c r="A5" s="14"/>
      <c r="B5" s="14" t="s">
        <v>118</v>
      </c>
      <c r="C5" s="14" t="s">
        <v>239</v>
      </c>
      <c r="D5" s="14" t="s">
        <v>240</v>
      </c>
      <c r="E5" s="14" t="s">
        <v>241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242</v>
      </c>
      <c r="F6" s="14" t="s">
        <v>243</v>
      </c>
      <c r="G6" s="14"/>
      <c r="H6" s="14"/>
    </row>
    <row r="7" ht="22.7" customHeight="1" spans="1:8">
      <c r="A7" s="49" t="s">
        <v>118</v>
      </c>
      <c r="B7" s="50"/>
      <c r="C7" s="50"/>
      <c r="D7" s="50"/>
      <c r="E7" s="50"/>
      <c r="F7" s="50"/>
      <c r="G7" s="50"/>
      <c r="H7" s="50"/>
    </row>
    <row r="8" ht="22.7" customHeight="1" spans="1:8">
      <c r="A8" s="51" t="s">
        <v>2</v>
      </c>
      <c r="B8" s="50"/>
      <c r="C8" s="50"/>
      <c r="D8" s="50"/>
      <c r="E8" s="50"/>
      <c r="F8" s="50"/>
      <c r="G8" s="50"/>
      <c r="H8" s="50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D15" sqref="D15"/>
    </sheetView>
  </sheetViews>
  <sheetFormatPr defaultColWidth="10" defaultRowHeight="15"/>
  <cols>
    <col min="1" max="1" width="9.75" customWidth="1"/>
    <col min="2" max="2" width="12" style="17" customWidth="1"/>
    <col min="3" max="3" width="18.75" style="17" customWidth="1"/>
    <col min="4" max="4" width="12.25" customWidth="1"/>
    <col min="5" max="5" width="13.75" customWidth="1"/>
    <col min="6" max="6" width="12.5" customWidth="1"/>
    <col min="7" max="10" width="9.7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244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" customHeight="1" spans="1:10">
      <c r="A4" s="28" t="s">
        <v>245</v>
      </c>
      <c r="B4" s="29" t="s">
        <v>246</v>
      </c>
      <c r="C4" s="30" t="s">
        <v>247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7.95" customHeight="1" spans="1:10">
      <c r="A5" s="28"/>
      <c r="B5" s="31"/>
      <c r="C5" s="32" t="s">
        <v>118</v>
      </c>
      <c r="D5" s="33">
        <f>D6</f>
        <v>389011.3</v>
      </c>
      <c r="E5" s="34">
        <f>E6</f>
        <v>389011.3</v>
      </c>
      <c r="F5" s="34"/>
      <c r="G5" s="12"/>
      <c r="H5" s="12"/>
      <c r="I5" s="12"/>
      <c r="J5" s="12"/>
    </row>
    <row r="6" ht="27.95" customHeight="1" spans="1:6">
      <c r="A6" s="35">
        <v>1</v>
      </c>
      <c r="B6" s="31" t="s">
        <v>221</v>
      </c>
      <c r="C6" s="36" t="s">
        <v>248</v>
      </c>
      <c r="D6" s="37">
        <f>SUM(D7:D9)</f>
        <v>389011.3</v>
      </c>
      <c r="E6" s="37">
        <f>SUM(E7:E9)</f>
        <v>389011.3</v>
      </c>
      <c r="F6" s="37"/>
    </row>
    <row r="7" customFormat="1" ht="27.95" customHeight="1" spans="1:6">
      <c r="A7" s="35"/>
      <c r="B7" s="38" t="s">
        <v>223</v>
      </c>
      <c r="C7" s="39" t="s">
        <v>224</v>
      </c>
      <c r="D7" s="37">
        <f>SUM(E7:F7)</f>
        <v>139800</v>
      </c>
      <c r="E7" s="37">
        <v>139800</v>
      </c>
      <c r="F7" s="37"/>
    </row>
    <row r="8" ht="27.95" customHeight="1" spans="1:6">
      <c r="A8" s="35">
        <v>2</v>
      </c>
      <c r="B8" s="40" t="s">
        <v>225</v>
      </c>
      <c r="C8" s="41" t="s">
        <v>226</v>
      </c>
      <c r="D8" s="37">
        <f>SUM(E8:F8)</f>
        <v>116730.31</v>
      </c>
      <c r="E8" s="37">
        <v>116730.31</v>
      </c>
      <c r="F8" s="37"/>
    </row>
    <row r="9" ht="27.95" customHeight="1" spans="1:6">
      <c r="A9" s="35">
        <v>3</v>
      </c>
      <c r="B9" s="40" t="s">
        <v>227</v>
      </c>
      <c r="C9" s="41" t="s">
        <v>228</v>
      </c>
      <c r="D9" s="37">
        <f>SUM(E9:F9)</f>
        <v>132480.99</v>
      </c>
      <c r="E9" s="37">
        <v>132480.99</v>
      </c>
      <c r="F9" s="37"/>
    </row>
    <row r="10" ht="27.95" customHeight="1" spans="1:6">
      <c r="A10" s="35"/>
      <c r="B10" s="42"/>
      <c r="C10" s="43"/>
      <c r="D10" s="37"/>
      <c r="E10" s="37"/>
      <c r="F10" s="37"/>
    </row>
    <row r="11" ht="27.95" customHeight="1" spans="1:6">
      <c r="A11" s="35"/>
      <c r="B11" s="44"/>
      <c r="C11" s="44"/>
      <c r="D11" s="37"/>
      <c r="E11" s="45"/>
      <c r="F11" s="37"/>
    </row>
    <row r="12" ht="27.95" customHeight="1" spans="1:6">
      <c r="A12" s="35"/>
      <c r="B12" s="44"/>
      <c r="C12" s="44"/>
      <c r="D12" s="37"/>
      <c r="E12" s="45"/>
      <c r="F12" s="37"/>
    </row>
    <row r="13" ht="27.95" customHeight="1" spans="1:6">
      <c r="A13" s="37"/>
      <c r="B13" s="38"/>
      <c r="C13" s="39"/>
      <c r="D13" s="37"/>
      <c r="E13" s="46"/>
      <c r="F13" s="37"/>
    </row>
    <row r="14" ht="27.95" customHeight="1" spans="1:6">
      <c r="A14" s="37"/>
      <c r="B14" s="38"/>
      <c r="C14" s="39"/>
      <c r="D14" s="37"/>
      <c r="E14" s="37"/>
      <c r="F14" s="37"/>
    </row>
    <row r="15" ht="27.95" customHeight="1" spans="1:6">
      <c r="A15" s="37"/>
      <c r="B15" s="38"/>
      <c r="C15" s="39"/>
      <c r="D15" s="37"/>
      <c r="E15" s="37"/>
      <c r="F15" s="37"/>
    </row>
    <row r="16" ht="27.95" customHeight="1" spans="1:6">
      <c r="A16" s="37"/>
      <c r="B16" s="38"/>
      <c r="C16" s="39"/>
      <c r="D16" s="37"/>
      <c r="E16" s="37"/>
      <c r="F16" s="37"/>
    </row>
    <row r="17" ht="27.95" customHeight="1" spans="1:6">
      <c r="A17" s="37"/>
      <c r="B17" s="38"/>
      <c r="C17" s="39"/>
      <c r="D17" s="37"/>
      <c r="E17" s="37"/>
      <c r="F17" s="37"/>
    </row>
    <row r="18" ht="27.95" customHeight="1" spans="1:6">
      <c r="A18" s="37"/>
      <c r="B18" s="38"/>
      <c r="C18" s="39"/>
      <c r="D18" s="37"/>
      <c r="E18" s="37"/>
      <c r="F18" s="37"/>
    </row>
    <row r="19" ht="27.95" customHeight="1" spans="1:6">
      <c r="A19" s="37"/>
      <c r="B19" s="38"/>
      <c r="C19" s="39"/>
      <c r="D19" s="37"/>
      <c r="E19" s="37"/>
      <c r="F19" s="37"/>
    </row>
    <row r="20" ht="27.95" customHeight="1" spans="1:6">
      <c r="A20" s="37"/>
      <c r="B20" s="38"/>
      <c r="C20" s="39"/>
      <c r="D20" s="37"/>
      <c r="E20" s="37"/>
      <c r="F20" s="37"/>
    </row>
    <row r="26" ht="13.5" spans="2:3">
      <c r="B26" s="18"/>
      <c r="C26" s="18"/>
    </row>
    <row r="27" ht="13.5" spans="2:3">
      <c r="B27" s="18"/>
      <c r="C27" s="18"/>
    </row>
    <row r="28" ht="13.5" spans="2:3">
      <c r="B28" s="18"/>
      <c r="C28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249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250</v>
      </c>
      <c r="B4" s="22"/>
      <c r="C4" s="23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251</v>
      </c>
      <c r="B5" s="22" t="s">
        <v>252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118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10" defaultRowHeight="13.5" outlineLevelRow="4" outlineLevelCol="4"/>
  <cols>
    <col min="1" max="1" width="9.875" customWidth="1"/>
    <col min="2" max="2" width="10.25" customWidth="1"/>
    <col min="3" max="3" width="18.875" customWidth="1"/>
    <col min="4" max="4" width="22.125" customWidth="1"/>
    <col min="5" max="5" width="24.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253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37</v>
      </c>
    </row>
    <row r="4" ht="22.7" customHeight="1" spans="1:5">
      <c r="A4" s="14" t="s">
        <v>173</v>
      </c>
      <c r="B4" s="14" t="s">
        <v>118</v>
      </c>
      <c r="C4" s="14" t="s">
        <v>254</v>
      </c>
      <c r="D4" s="14" t="s">
        <v>255</v>
      </c>
      <c r="E4" s="14" t="s">
        <v>256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I11" sqref="I1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狐狸驾到</cp:lastModifiedBy>
  <dcterms:created xsi:type="dcterms:W3CDTF">2023-01-31T08:53:00Z</dcterms:created>
  <cp:lastPrinted>2025-02-23T08:59:00Z</cp:lastPrinted>
  <dcterms:modified xsi:type="dcterms:W3CDTF">2025-02-26T00:03:18Z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