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4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<sst xmlns="http://schemas.openxmlformats.org/spreadsheetml/2006/main" count="370" uniqueCount="283">
  <si>
    <t>单位代码：</t>
  </si>
  <si>
    <t>621026000303001</t>
  </si>
  <si>
    <t>单位名称：</t>
  </si>
  <si>
    <t>宁县住房和城乡建设局</t>
  </si>
  <si>
    <t>部门预算公开表</t>
  </si>
  <si>
    <t xml:space="preserve">     </t>
  </si>
  <si>
    <t>编制日期：</t>
  </si>
  <si>
    <t>部门领导：</t>
  </si>
  <si>
    <t>郭喜宁</t>
  </si>
  <si>
    <t>财务负责人：</t>
  </si>
  <si>
    <t>赵静</t>
  </si>
  <si>
    <t>制表人：</t>
  </si>
  <si>
    <t>董永峰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</si>
  <si>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</si>
  <si>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</si>
  <si>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</si>
  <si>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</si>
  <si>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</si>
  <si>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</si>
  <si>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</si>
  <si>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</si>
  <si>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</si>
  <si>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</si>
  <si>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</si>
  <si>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</si>
  <si>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</si>
  <si>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</si>
  <si>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</si>
  <si>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</si>
  <si>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</si>
  <si>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</si>
  <si>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</si>
  <si>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</si>
  <si>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</si>
  <si>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</si>
  <si>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</si>
  <si>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</si>
  <si>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</si>
  <si>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</si>
  <si>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</si>
  <si>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</si>
  <si>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</si>
  <si>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</si>
  <si>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</si>
  <si>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</si>
  <si>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</si>
  <si>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</si>
  <si>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</si>
  <si>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</si>
  <si>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</si>
  <si>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</si>
  <si>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</si>
  <si>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</si>
  <si>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</si>
  <si>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</si>
  <si>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</si>
  <si>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</si>
  <si>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</si>
  <si>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</si>
  <si>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</si>
  <si>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</si>
  <si>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</si>
  <si>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</si>
  <si>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</si>
  <si>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</si>
  <si>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</si>
  <si>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</si>
  <si>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</si>
  <si>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</si>
  <si>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</si>
  <si>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</si>
  <si>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</si>
  <si>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</si>
  <si>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</si>
  <si>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</si>
  <si>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</si>
  <si>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</si>
  <si>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</si>
  <si>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</si>
  <si>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</si>
  <si>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</si>
  <si>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</si>
  <si>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</si>
  <si>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</si>
  <si>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</si>
  <si>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</si>
  <si>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</si>
  <si>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</si>
  <si>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</si>
  <si>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</si>
  <si>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</si>
  <si>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</si>
  <si>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</si>
  <si>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</si>
  <si>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</si>
  <si>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</si>
  <si>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</si>
  <si>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</si>
  <si>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</si>
  <si>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</si>
  <si>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</si>
  <si>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</si>
  <si>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</si>
  <si>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</si>
  <si>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</si>
  <si>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</si>
  <si>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</si>
  <si>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</si>
  <si>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</si>
  <si>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</si>
  <si>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</si>
  <si>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</si>
  <si>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</si>
  <si>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</si>
  <si>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</si>
  <si>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</si>
  <si>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</si>
  <si>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</si>
  <si>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</si>
  <si>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208-社会保障和就业支出</t>
  </si>
  <si>
    <t>20805-行政事业单位养老支出</t>
  </si>
  <si>
    <t>2080501-行政事业单位养老支出</t>
  </si>
  <si>
    <t>2080505-机关事业单位基本养老保险缴费支出</t>
  </si>
  <si>
    <t>20899-其他社会保障和就业支出</t>
  </si>
  <si>
    <t>2089999-其他社会保障和就业支出</t>
  </si>
  <si>
    <t>210-卫生健康支出</t>
  </si>
  <si>
    <t>21011-行政事业单位医疗</t>
  </si>
  <si>
    <t>2101101-行政单位医疗</t>
  </si>
  <si>
    <t>212-城乡社区支出</t>
  </si>
  <si>
    <t>21201-城乡社区管理事务</t>
  </si>
  <si>
    <t>2120101-城乡社区管理事务</t>
  </si>
  <si>
    <t>221-住房保障支出</t>
  </si>
  <si>
    <t>22101-保障性安居工程支出</t>
  </si>
  <si>
    <t>2210105-农村危房改造</t>
  </si>
  <si>
    <t>229-其他支出</t>
  </si>
  <si>
    <t>22904-其他政府性基金及对应专项债务收入安排的支出</t>
  </si>
  <si>
    <t>02-其他地方自行试点项目收益专项债券收入安排的支出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</si>
  <si>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</si>
  <si>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</si>
  <si>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</si>
  <si>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</si>
  <si>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</si>
  <si>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</si>
  <si>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</si>
  <si>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</si>
  <si>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</si>
  <si>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</si>
  <si>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</si>
  <si>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</si>
  <si>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</si>
  <si>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</si>
  <si>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</si>
  <si>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</si>
  <si>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</si>
  <si>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</si>
  <si>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</si>
  <si>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</si>
  <si>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</si>
  <si>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</si>
  <si>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</si>
  <si>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</si>
  <si>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</si>
  <si>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</si>
  <si>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</si>
  <si>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</si>
  <si>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</si>
  <si>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</si>
  <si>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</si>
  <si>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</si>
  <si>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</si>
  <si>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</si>
  <si>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</si>
  <si>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</si>
  <si>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</si>
  <si>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</si>
  <si>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</si>
  <si>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</si>
  <si>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</si>
  <si>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</si>
  <si>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</si>
  <si>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</si>
  <si>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</si>
  <si>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</si>
  <si>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208</t>
  </si>
  <si>
    <t>社会保障和就业支出</t>
  </si>
  <si>
    <t>20805</t>
  </si>
  <si>
    <t>行政事业单位养老支出</t>
  </si>
  <si>
    <t>2080501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</si>
  <si>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</si>
  <si>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</si>
  <si>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</si>
  <si>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</si>
  <si>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</si>
  <si>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</si>
  <si>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</si>
  <si>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行政事业单位医疗</t>
  </si>
  <si>
    <t>行政单位医疗</t>
  </si>
  <si>
    <t>城乡社区支出</t>
  </si>
  <si>
    <t>城乡社区管理事务</t>
  </si>
  <si>
    <t>住房保障支出</t>
  </si>
  <si>
    <t>保障性安居工程支出</t>
  </si>
  <si>
    <t>农村危房改造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</si>
  <si>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</si>
  <si>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</si>
  <si>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</si>
  <si>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</si>
  <si>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</si>
  <si>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</si>
  <si>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</si>
  <si>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</si>
  <si>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</si>
  <si>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</si>
  <si>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</si>
  <si>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30107</t>
  </si>
  <si>
    <t>绩效工资</t>
  </si>
  <si>
    <t>基础绩效奖</t>
  </si>
  <si>
    <t>公务员年终一次性奖金</t>
  </si>
  <si>
    <t>30110</t>
  </si>
  <si>
    <t>职工基本医疗保险缴费</t>
  </si>
  <si>
    <t>30111</t>
  </si>
  <si>
    <t>医疗保险补助</t>
  </si>
  <si>
    <t>30112</t>
  </si>
  <si>
    <t>其他社会保障缴费</t>
  </si>
  <si>
    <t>302</t>
  </si>
  <si>
    <t>商品和服务支出</t>
  </si>
  <si>
    <t>30201</t>
  </si>
  <si>
    <t>办公费</t>
  </si>
  <si>
    <t>30202</t>
  </si>
  <si>
    <t>印刷费</t>
  </si>
  <si>
    <t>30203</t>
  </si>
  <si>
    <t>咨询费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</si>
  <si>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</si>
  <si>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</si>
  <si>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</si>
  <si>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</si>
  <si>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</si>
  <si>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</si>
  <si>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</si>
  <si>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</si>
  <si>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差旅费</t>
  </si>
  <si>
    <t>工会经费</t>
  </si>
  <si>
    <t>福利费</t>
  </si>
  <si>
    <r>
      <rPr>
        <sz val="10"/>
        <rFont val="宋体"/>
        <charset val="134"/>
      </rPr>
      <t>其他交通费用</t>
    </r>
    <r>
      <rPr>
        <b/>
        <sz val="10"/>
        <rFont val="宋体"/>
        <charset val="134"/>
      </rPr>
      <t>（车补）</t>
    </r>
  </si>
  <si>
    <t>对个人和家庭的补助</t>
  </si>
  <si>
    <t>生活补助</t>
  </si>
  <si>
    <t>其他对个人和家庭的补助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</si>
  <si>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</si>
  <si>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</si>
  <si>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</si>
  <si>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</si>
  <si>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</si>
  <si>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</si>
  <si>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</si>
  <si>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</si>
  <si>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</si>
  <si>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</si>
  <si>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</si>
  <si>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</si>
  <si>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</si>
  <si>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其他交通费用（车补）</t>
  </si>
  <si>
    <t>政府性基金预算支出情况表</t>
  </si>
  <si>
    <t>项        目</t>
  </si>
  <si>
    <t>编码</t>
  </si>
  <si>
    <t>名称</t>
  </si>
  <si>
    <t>229</t>
  </si>
  <si>
    <t>其他支出</t>
  </si>
  <si>
    <t>22904</t>
  </si>
  <si>
    <t>其他政府性基金及对应专项债务收入安排的支出</t>
  </si>
  <si>
    <t>2290402</t>
  </si>
  <si>
    <t>其他地方自行试点项目收益专项债券收入安排的支出</t>
  </si>
  <si>
    <t>宁县天然气输气主干线工程</t>
  </si>
  <si>
    <t>庆阳市宁县老旧小区改造项目（永馨苑小区）</t>
  </si>
  <si>
    <t>宁县县城智慧停车场建设项目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</si>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</sst>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#0.00"/>
    <numFmt numFmtId="179" formatCode="#,##0.00_ ;[Red]\-#,##0.00\ "/>
    <numFmt numFmtId="180" formatCode="yyyy\-mm\-dd"/>
  </numFmts>
  <fonts count="54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SimSun"/>
      <charset val="134"/>
    </font>
    <font>
      <b/>
      <sz val="11"/>
      <color indexed="8"/>
      <name val="宋体"/>
      <charset val="1"/>
      <scheme val="minor"/>
    </font>
    <font>
      <sz val="19"/>
      <name val="SimSun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name val="宋体"/>
      <charset val="1"/>
      <scheme val="minor"/>
    </font>
    <font>
      <sz val="11"/>
      <name val="宋体"/>
      <charset val="1"/>
      <scheme val="minor"/>
    </font>
    <font>
      <sz val="10"/>
      <name val="Hiragino Sans GB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4" borderId="4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5" borderId="7" applyNumberFormat="0" applyAlignment="0" applyProtection="0">
      <alignment vertical="center"/>
    </xf>
    <xf numFmtId="0" fontId="43" fillId="6" borderId="8" applyNumberFormat="0" applyAlignment="0" applyProtection="0">
      <alignment vertical="center"/>
    </xf>
    <xf numFmtId="0" fontId="44" fillId="6" borderId="7" applyNumberFormat="0" applyAlignment="0" applyProtection="0">
      <alignment vertical="center"/>
    </xf>
    <xf numFmtId="0" fontId="45" fillId="7" borderId="9" applyNumberFormat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10" fillId="0" borderId="0"/>
  </cellStyleXfs>
  <cellXfs count="10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4" fontId="18" fillId="3" borderId="1" xfId="0" applyNumberFormat="1" applyFont="1" applyFill="1" applyBorder="1" applyAlignment="1">
      <alignment horizontal="right" vertical="center" wrapText="1"/>
    </xf>
    <xf numFmtId="4" fontId="18" fillId="3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49" fontId="17" fillId="0" borderId="1" xfId="0" applyNumberFormat="1" applyFont="1" applyFill="1" applyBorder="1" applyAlignment="1" applyProtection="1">
      <alignment horizontal="left" vertical="center" wrapText="1"/>
    </xf>
    <xf numFmtId="49" fontId="17" fillId="0" borderId="1" xfId="0" applyNumberFormat="1" applyFont="1" applyFill="1" applyBorder="1" applyAlignment="1" applyProtection="1">
      <alignment horizontal="left" vertical="center"/>
    </xf>
    <xf numFmtId="49" fontId="18" fillId="3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2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8" fillId="0" borderId="3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4" fontId="18" fillId="0" borderId="1" xfId="0" applyNumberFormat="1" applyFont="1" applyFill="1" applyBorder="1" applyAlignment="1">
      <alignment vertical="center" wrapText="1"/>
    </xf>
    <xf numFmtId="49" fontId="21" fillId="0" borderId="1" xfId="0" applyNumberFormat="1" applyFont="1" applyFill="1" applyBorder="1" applyAlignment="1" applyProtection="1">
      <alignment horizontal="left" vertical="center"/>
    </xf>
    <xf numFmtId="49" fontId="22" fillId="0" borderId="1" xfId="0" applyNumberFormat="1" applyFont="1" applyFill="1" applyBorder="1" applyAlignment="1" applyProtection="1">
      <alignment horizontal="left" vertical="center"/>
    </xf>
    <xf numFmtId="49" fontId="23" fillId="0" borderId="1" xfId="0" applyNumberFormat="1" applyFont="1" applyFill="1" applyBorder="1" applyAlignment="1">
      <alignment vertical="center" wrapText="1"/>
    </xf>
    <xf numFmtId="49" fontId="24" fillId="0" borderId="1" xfId="0" applyNumberFormat="1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4" fontId="18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 applyProtection="1">
      <alignment horizontal="left" vertical="center" wrapText="1"/>
    </xf>
    <xf numFmtId="49" fontId="21" fillId="0" borderId="1" xfId="0" applyNumberFormat="1" applyFont="1" applyFill="1" applyBorder="1" applyAlignment="1" applyProtection="1">
      <alignment horizontal="center" vertical="center"/>
    </xf>
    <xf numFmtId="176" fontId="21" fillId="0" borderId="1" xfId="0" applyNumberFormat="1" applyFont="1" applyFill="1" applyBorder="1" applyAlignment="1" applyProtection="1">
      <alignment horizontal="center" vertical="center"/>
    </xf>
    <xf numFmtId="177" fontId="21" fillId="0" borderId="1" xfId="0" applyNumberFormat="1" applyFont="1" applyFill="1" applyBorder="1" applyAlignment="1" applyProtection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4" fontId="18" fillId="0" borderId="3" xfId="0" applyNumberFormat="1" applyFont="1" applyBorder="1" applyAlignment="1">
      <alignment horizontal="right" vertical="center" wrapText="1"/>
    </xf>
    <xf numFmtId="4" fontId="18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178" fontId="9" fillId="0" borderId="3" xfId="0" applyNumberFormat="1" applyFont="1" applyBorder="1" applyAlignment="1">
      <alignment horizontal="right" vertical="center" wrapText="1"/>
    </xf>
    <xf numFmtId="178" fontId="27" fillId="0" borderId="3" xfId="0" applyNumberFormat="1" applyFont="1" applyBorder="1" applyAlignment="1">
      <alignment horizontal="right" vertical="center" wrapText="1"/>
    </xf>
    <xf numFmtId="4" fontId="9" fillId="0" borderId="3" xfId="0" applyNumberFormat="1" applyFont="1" applyBorder="1" applyAlignment="1">
      <alignment vertical="center" wrapText="1"/>
    </xf>
    <xf numFmtId="178" fontId="18" fillId="0" borderId="3" xfId="0" applyNumberFormat="1" applyFont="1" applyBorder="1" applyAlignment="1">
      <alignment vertical="center" wrapText="1"/>
    </xf>
    <xf numFmtId="178" fontId="18" fillId="0" borderId="3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right" vertical="center" wrapText="1"/>
    </xf>
    <xf numFmtId="0" fontId="26" fillId="0" borderId="1" xfId="0" applyFont="1" applyBorder="1">
      <alignment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9" fontId="17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9" fontId="21" fillId="0" borderId="1" xfId="0" applyNumberFormat="1" applyFont="1" applyFill="1" applyBorder="1" applyAlignment="1">
      <alignment horizontal="right" vertical="center"/>
    </xf>
    <xf numFmtId="0" fontId="17" fillId="0" borderId="1" xfId="49" applyFont="1" applyFill="1" applyBorder="1" applyAlignment="1" applyProtection="1">
      <alignment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Border="1" applyAlignment="1" applyProtection="1">
      <alignment vertical="center"/>
    </xf>
    <xf numFmtId="0" fontId="17" fillId="0" borderId="1" xfId="49" applyFont="1" applyFill="1" applyBorder="1" applyAlignment="1" applyProtection="1">
      <alignment horizontal="center" vertical="center"/>
    </xf>
    <xf numFmtId="0" fontId="28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right" vertical="center" wrapText="1"/>
    </xf>
    <xf numFmtId="0" fontId="7" fillId="0" borderId="3" xfId="0" applyFont="1" applyBorder="1" applyAlignment="1">
      <alignment vertical="center" wrapText="1"/>
    </xf>
    <xf numFmtId="0" fontId="27" fillId="0" borderId="3" xfId="0" applyFont="1" applyBorder="1" applyAlignment="1">
      <alignment horizontal="right" vertical="center" wrapText="1"/>
    </xf>
    <xf numFmtId="4" fontId="7" fillId="0" borderId="3" xfId="0" applyNumberFormat="1" applyFont="1" applyBorder="1" applyAlignment="1">
      <alignment vertical="center" wrapText="1"/>
    </xf>
    <xf numFmtId="0" fontId="29" fillId="0" borderId="3" xfId="0" applyFont="1" applyBorder="1" applyAlignment="1">
      <alignment vertical="center" wrapText="1"/>
    </xf>
    <xf numFmtId="4" fontId="29" fillId="0" borderId="3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0" fillId="0" borderId="0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 wrapText="1"/>
    </xf>
    <xf numFmtId="0" fontId="9" fillId="0" borderId="0" xfId="0" applyFont="1" applyBorder="1" applyAlignment="1" quotePrefix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J21" sqref="J21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9" width="9.76666666666667" customWidth="1"/>
  </cols>
  <sheetData>
    <row r="1" ht="14.3" customHeight="1" spans="1:9">
      <c r="A1" s="10"/>
      <c r="B1" s="10"/>
      <c r="C1" s="10"/>
      <c r="D1" s="10"/>
      <c r="E1" s="10"/>
      <c r="F1" s="10"/>
      <c r="G1" s="10"/>
      <c r="H1" s="10"/>
      <c r="I1" s="10"/>
    </row>
    <row r="2" ht="14.3" customHeight="1" spans="1:9">
      <c r="A2" s="10"/>
      <c r="B2" s="10"/>
      <c r="C2" s="10"/>
      <c r="D2" s="10"/>
      <c r="E2" s="10"/>
      <c r="F2" s="10"/>
      <c r="G2" s="10"/>
      <c r="H2" s="10"/>
      <c r="I2" s="10"/>
    </row>
    <row r="3" ht="22.75" customHeight="1" spans="1:9">
      <c r="A3" s="12"/>
      <c r="B3" s="12" t="s">
        <v>0</v>
      </c>
      <c r="C3" s="106" t="s">
        <v>1</v>
      </c>
      <c r="D3" s="101"/>
      <c r="E3" s="12"/>
      <c r="F3" s="12"/>
      <c r="G3" s="12"/>
      <c r="H3" s="12"/>
      <c r="I3" s="12"/>
    </row>
    <row r="4" ht="22.75" customHeight="1" spans="1:9">
      <c r="A4" s="12"/>
      <c r="B4" s="12" t="s">
        <v>2</v>
      </c>
      <c r="C4" s="12" t="s">
        <v>3</v>
      </c>
      <c r="D4" s="12"/>
      <c r="E4" s="12"/>
      <c r="F4" s="12"/>
      <c r="G4" s="12"/>
      <c r="H4" s="12"/>
      <c r="I4" s="12"/>
    </row>
    <row r="5" ht="14.3" customHeight="1" spans="1:9">
      <c r="A5" s="10"/>
      <c r="B5" s="10"/>
      <c r="C5" s="10"/>
      <c r="D5" s="10"/>
      <c r="E5" s="10"/>
      <c r="F5" s="10"/>
      <c r="G5" s="10"/>
      <c r="H5" s="10"/>
      <c r="I5" s="10"/>
    </row>
    <row r="6" ht="78.55" customHeight="1" spans="1:9">
      <c r="A6" s="10"/>
      <c r="B6" s="102" t="s">
        <v>4</v>
      </c>
      <c r="C6" s="102"/>
      <c r="D6" s="102"/>
      <c r="E6" s="102"/>
      <c r="F6" s="102"/>
      <c r="G6" s="102"/>
      <c r="H6" s="102"/>
      <c r="I6" s="102"/>
    </row>
    <row r="7" ht="22.75" customHeight="1" spans="1:9">
      <c r="A7" s="12"/>
      <c r="B7" s="12"/>
      <c r="C7" s="12"/>
      <c r="D7" s="12"/>
      <c r="E7" s="12"/>
      <c r="F7" s="12"/>
      <c r="G7" s="12"/>
      <c r="H7" s="12"/>
      <c r="I7" s="12"/>
    </row>
    <row r="8" ht="22.75" customHeight="1" spans="1:9">
      <c r="A8" s="12"/>
      <c r="B8" s="12"/>
      <c r="C8" s="12"/>
      <c r="D8" s="12"/>
      <c r="E8" s="12"/>
      <c r="F8" s="12"/>
      <c r="G8" s="12"/>
      <c r="H8" s="12"/>
      <c r="I8" s="12"/>
    </row>
    <row r="9" ht="22.75" customHeight="1" spans="1:9">
      <c r="A9" s="12"/>
      <c r="B9" s="12"/>
      <c r="C9" s="12"/>
      <c r="D9" s="12"/>
      <c r="E9" s="12"/>
      <c r="F9" s="12"/>
      <c r="G9" s="12"/>
      <c r="H9" s="12"/>
      <c r="I9" s="12"/>
    </row>
    <row r="10" ht="22.75" customHeight="1" spans="1:9">
      <c r="A10" s="12"/>
      <c r="B10" s="12" t="s">
        <v>5</v>
      </c>
      <c r="C10" s="12"/>
      <c r="F10" s="103" t="s">
        <v>6</v>
      </c>
      <c r="G10" s="104">
        <v>45354</v>
      </c>
      <c r="H10" s="12"/>
      <c r="I10" s="12"/>
    </row>
    <row r="11" ht="22.75" customHeight="1" spans="1:9">
      <c r="A11" s="12"/>
      <c r="B11" s="12"/>
      <c r="C11" s="12"/>
      <c r="D11" s="12"/>
      <c r="E11" s="12"/>
      <c r="F11" s="12"/>
      <c r="G11" s="12"/>
      <c r="H11" s="12"/>
      <c r="I11" s="12"/>
    </row>
    <row r="12" ht="22.75" customHeight="1" spans="1:9">
      <c r="A12" s="12"/>
      <c r="B12" s="103" t="s">
        <v>7</v>
      </c>
      <c r="C12" s="105" t="s">
        <v>8</v>
      </c>
      <c r="D12" s="12"/>
      <c r="E12" s="103" t="s">
        <v>9</v>
      </c>
      <c r="F12" s="10" t="s">
        <v>10</v>
      </c>
      <c r="G12" s="12"/>
      <c r="H12" s="103" t="s">
        <v>11</v>
      </c>
      <c r="I12" s="10" t="s">
        <v>12</v>
      </c>
    </row>
    <row r="13" ht="14.3" customHeight="1" spans="1:9">
      <c r="A13" s="10"/>
      <c r="B13" s="10"/>
      <c r="C13" s="10" t="s">
        <v>13</v>
      </c>
      <c r="D13" s="10"/>
      <c r="E13" s="10"/>
      <c r="F13" s="10"/>
      <c r="G13" s="10"/>
      <c r="H13" s="10"/>
      <c r="I13" s="10"/>
    </row>
    <row r="14" ht="14.3" customHeight="1" spans="1:9">
      <c r="A14" s="10"/>
      <c r="B14" s="10"/>
      <c r="C14" s="10"/>
      <c r="D14" s="10"/>
      <c r="E14" s="10"/>
      <c r="F14" s="10"/>
      <c r="G14" s="10"/>
      <c r="H14" s="10"/>
      <c r="I14" s="10"/>
    </row>
    <row r="15" ht="14.3" customHeight="1" spans="1:9">
      <c r="A15" s="10"/>
      <c r="B15" s="10"/>
      <c r="C15" s="10"/>
      <c r="D15" s="10"/>
      <c r="E15" s="10"/>
      <c r="F15" s="10"/>
      <c r="G15" s="10"/>
      <c r="H15" s="10"/>
      <c r="I15" s="10"/>
    </row>
  </sheetData>
  <mergeCells count="3">
    <mergeCell ref="C3:D3"/>
    <mergeCell ref="C4:E4"/>
    <mergeCell ref="B6:I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33" sqref="C33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0" t="s">
        <v>246</v>
      </c>
      <c r="B2" s="40"/>
      <c r="C2" s="40"/>
      <c r="D2" s="40"/>
      <c r="E2" s="40"/>
      <c r="F2" s="40"/>
      <c r="G2" s="40"/>
      <c r="H2" s="40"/>
    </row>
    <row r="3" ht="22.75" customHeight="1" spans="1:8">
      <c r="A3" s="10"/>
      <c r="B3" s="10"/>
      <c r="C3" s="10"/>
      <c r="D3" s="10"/>
      <c r="E3" s="10"/>
      <c r="F3" s="10"/>
      <c r="G3" s="10"/>
      <c r="H3" s="41" t="s">
        <v>37</v>
      </c>
    </row>
    <row r="4" ht="22.75" customHeight="1" spans="1:8">
      <c r="A4" s="42" t="s">
        <v>176</v>
      </c>
      <c r="B4" s="42" t="s">
        <v>247</v>
      </c>
      <c r="C4" s="42"/>
      <c r="D4" s="42"/>
      <c r="E4" s="42"/>
      <c r="F4" s="42"/>
      <c r="G4" s="42" t="s">
        <v>248</v>
      </c>
      <c r="H4" s="42" t="s">
        <v>249</v>
      </c>
    </row>
    <row r="5" ht="22.75" customHeight="1" spans="1:8">
      <c r="A5" s="42"/>
      <c r="B5" s="42" t="s">
        <v>118</v>
      </c>
      <c r="C5" s="42" t="s">
        <v>250</v>
      </c>
      <c r="D5" s="42" t="s">
        <v>251</v>
      </c>
      <c r="E5" s="42" t="s">
        <v>252</v>
      </c>
      <c r="F5" s="42"/>
      <c r="G5" s="42"/>
      <c r="H5" s="42"/>
    </row>
    <row r="6" ht="22.75" customHeight="1" spans="1:8">
      <c r="A6" s="42"/>
      <c r="B6" s="42"/>
      <c r="C6" s="42"/>
      <c r="D6" s="42"/>
      <c r="E6" s="42" t="s">
        <v>253</v>
      </c>
      <c r="F6" s="42" t="s">
        <v>254</v>
      </c>
      <c r="G6" s="42"/>
      <c r="H6" s="42"/>
    </row>
    <row r="7" ht="22.75" customHeight="1" spans="1:8">
      <c r="A7" s="43" t="s">
        <v>118</v>
      </c>
      <c r="B7" s="44"/>
      <c r="C7" s="44"/>
      <c r="D7" s="44"/>
      <c r="E7" s="44"/>
      <c r="F7" s="44"/>
      <c r="G7" s="44"/>
      <c r="H7" s="44"/>
    </row>
    <row r="8" ht="22.75" customHeight="1" spans="1:8">
      <c r="A8" s="15" t="s">
        <v>3</v>
      </c>
      <c r="B8" s="44"/>
      <c r="C8" s="44"/>
      <c r="D8" s="44"/>
      <c r="E8" s="44"/>
      <c r="F8" s="44"/>
      <c r="G8" s="44"/>
      <c r="H8" s="44"/>
    </row>
    <row r="9" ht="22.75" customHeight="1" spans="1:8">
      <c r="A9" s="15"/>
      <c r="B9" s="45"/>
      <c r="C9" s="45"/>
      <c r="D9" s="45"/>
      <c r="E9" s="45"/>
      <c r="F9" s="45"/>
      <c r="G9" s="45"/>
      <c r="H9" s="45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F11" sqref="F11"/>
    </sheetView>
  </sheetViews>
  <sheetFormatPr defaultColWidth="10" defaultRowHeight="15"/>
  <cols>
    <col min="1" max="1" width="9.76666666666667" customWidth="1"/>
    <col min="2" max="2" width="12" style="19" customWidth="1"/>
    <col min="3" max="3" width="21.5" style="19" customWidth="1"/>
    <col min="4" max="4" width="15" customWidth="1"/>
    <col min="5" max="5" width="13.375" customWidth="1"/>
    <col min="6" max="6" width="10.12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255</v>
      </c>
      <c r="B2" s="21"/>
      <c r="C2" s="21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37</v>
      </c>
      <c r="G3" s="10"/>
      <c r="H3" s="10"/>
      <c r="I3" s="10"/>
      <c r="J3" s="10"/>
    </row>
    <row r="4" ht="22.75" customHeight="1" spans="1:10">
      <c r="A4" s="28" t="s">
        <v>256</v>
      </c>
      <c r="B4" s="29" t="s">
        <v>257</v>
      </c>
      <c r="C4" s="30" t="s">
        <v>258</v>
      </c>
      <c r="D4" s="28" t="s">
        <v>118</v>
      </c>
      <c r="E4" s="28" t="s">
        <v>115</v>
      </c>
      <c r="F4" s="28" t="s">
        <v>116</v>
      </c>
      <c r="G4" s="10"/>
      <c r="H4" s="10"/>
      <c r="I4" s="10"/>
      <c r="J4" s="10"/>
    </row>
    <row r="5" ht="28" customHeight="1" spans="1:10">
      <c r="A5" s="28"/>
      <c r="B5" s="31"/>
      <c r="C5" s="32" t="s">
        <v>118</v>
      </c>
      <c r="D5" s="31">
        <f>E5+F5</f>
        <v>475963.38</v>
      </c>
      <c r="E5" s="31">
        <f>E6</f>
        <v>475963.38</v>
      </c>
      <c r="F5" s="33"/>
      <c r="G5" s="12"/>
      <c r="H5" s="12"/>
      <c r="I5" s="12"/>
      <c r="J5" s="12"/>
    </row>
    <row r="6" ht="28" customHeight="1" spans="1:6">
      <c r="A6" s="34">
        <v>1</v>
      </c>
      <c r="B6" s="35" t="s">
        <v>223</v>
      </c>
      <c r="C6" s="36" t="s">
        <v>224</v>
      </c>
      <c r="D6" s="31">
        <f>E6+F6</f>
        <v>475963.38</v>
      </c>
      <c r="E6" s="31">
        <f>SUM(E7:E17)</f>
        <v>475963.38</v>
      </c>
      <c r="F6" s="17"/>
    </row>
    <row r="7" ht="28" customHeight="1" spans="1:6">
      <c r="A7" s="34">
        <v>2</v>
      </c>
      <c r="B7" s="32" t="s">
        <v>225</v>
      </c>
      <c r="C7" s="32" t="s">
        <v>226</v>
      </c>
      <c r="D7" s="31">
        <f>E7+F7</f>
        <v>57300</v>
      </c>
      <c r="E7" s="31">
        <v>57300</v>
      </c>
      <c r="F7" s="17"/>
    </row>
    <row r="8" ht="28" customHeight="1" spans="1:6">
      <c r="A8" s="34">
        <v>3</v>
      </c>
      <c r="B8" s="32" t="s">
        <v>227</v>
      </c>
      <c r="C8" s="32" t="s">
        <v>228</v>
      </c>
      <c r="D8" s="31">
        <f t="shared" ref="D8:D17" si="0">E8+F8</f>
        <v>30000</v>
      </c>
      <c r="E8" s="31">
        <v>30000</v>
      </c>
      <c r="F8" s="17"/>
    </row>
    <row r="9" ht="28" customHeight="1" spans="1:6">
      <c r="A9" s="34">
        <v>4</v>
      </c>
      <c r="B9" s="32" t="s">
        <v>229</v>
      </c>
      <c r="C9" s="32" t="s">
        <v>230</v>
      </c>
      <c r="D9" s="31">
        <f t="shared" si="0"/>
        <v>10000</v>
      </c>
      <c r="E9" s="31">
        <v>10000</v>
      </c>
      <c r="F9" s="17"/>
    </row>
    <row r="10" ht="28" customHeight="1" spans="1:6">
      <c r="A10" s="34">
        <v>5</v>
      </c>
      <c r="B10" s="32" t="s">
        <v>231</v>
      </c>
      <c r="C10" s="32" t="s">
        <v>232</v>
      </c>
      <c r="D10" s="31">
        <f t="shared" si="0"/>
        <v>41000</v>
      </c>
      <c r="E10" s="31">
        <v>41000</v>
      </c>
      <c r="F10" s="17"/>
    </row>
    <row r="11" ht="28" customHeight="1" spans="1:6">
      <c r="A11" s="34">
        <v>6</v>
      </c>
      <c r="B11" s="32" t="s">
        <v>233</v>
      </c>
      <c r="C11" s="32" t="s">
        <v>234</v>
      </c>
      <c r="D11" s="31">
        <f t="shared" si="0"/>
        <v>62000</v>
      </c>
      <c r="E11" s="31">
        <v>62000</v>
      </c>
      <c r="F11" s="17"/>
    </row>
    <row r="12" ht="28" customHeight="1" spans="1:6">
      <c r="A12" s="34">
        <v>7</v>
      </c>
      <c r="B12" s="32" t="s">
        <v>235</v>
      </c>
      <c r="C12" s="32" t="s">
        <v>236</v>
      </c>
      <c r="D12" s="31">
        <f t="shared" si="0"/>
        <v>10000</v>
      </c>
      <c r="E12" s="31">
        <v>10000</v>
      </c>
      <c r="F12" s="17"/>
    </row>
    <row r="13" ht="28" customHeight="1" spans="1:6">
      <c r="A13" s="34">
        <v>8</v>
      </c>
      <c r="B13" s="32" t="s">
        <v>237</v>
      </c>
      <c r="C13" s="32" t="s">
        <v>238</v>
      </c>
      <c r="D13" s="31">
        <f t="shared" si="0"/>
        <v>12700</v>
      </c>
      <c r="E13" s="31">
        <v>12700</v>
      </c>
      <c r="F13" s="17"/>
    </row>
    <row r="14" ht="28" customHeight="1" spans="1:6">
      <c r="A14" s="34">
        <v>9</v>
      </c>
      <c r="B14" s="37">
        <v>30211</v>
      </c>
      <c r="C14" s="32" t="s">
        <v>239</v>
      </c>
      <c r="D14" s="31">
        <f t="shared" si="0"/>
        <v>17000</v>
      </c>
      <c r="E14" s="31">
        <v>17000</v>
      </c>
      <c r="F14" s="17"/>
    </row>
    <row r="15" ht="28" customHeight="1" spans="1:6">
      <c r="A15" s="34">
        <v>10</v>
      </c>
      <c r="B15" s="37">
        <v>20228</v>
      </c>
      <c r="C15" s="32" t="s">
        <v>240</v>
      </c>
      <c r="D15" s="31">
        <f t="shared" si="0"/>
        <v>66079.94</v>
      </c>
      <c r="E15" s="31">
        <v>66079.94</v>
      </c>
      <c r="F15" s="17"/>
    </row>
    <row r="16" ht="28" customHeight="1" spans="1:6">
      <c r="A16" s="34">
        <v>11</v>
      </c>
      <c r="B16" s="37">
        <v>30229</v>
      </c>
      <c r="C16" s="32" t="s">
        <v>241</v>
      </c>
      <c r="D16" s="31">
        <f t="shared" si="0"/>
        <v>57683.44</v>
      </c>
      <c r="E16" s="31">
        <v>57683.44</v>
      </c>
      <c r="F16" s="17"/>
    </row>
    <row r="17" ht="28" customHeight="1" spans="1:6">
      <c r="A17" s="34">
        <v>12</v>
      </c>
      <c r="B17" s="37">
        <v>30229</v>
      </c>
      <c r="C17" s="32" t="s">
        <v>259</v>
      </c>
      <c r="D17" s="31">
        <f t="shared" si="0"/>
        <v>112200</v>
      </c>
      <c r="E17" s="31">
        <v>112200</v>
      </c>
      <c r="F17" s="17"/>
    </row>
    <row r="18" ht="28" customHeight="1" spans="1:6">
      <c r="A18" s="17"/>
      <c r="B18" s="38"/>
      <c r="C18" s="39"/>
      <c r="D18" s="17"/>
      <c r="E18" s="17"/>
      <c r="F18" s="17"/>
    </row>
    <row r="19" ht="28" customHeight="1" spans="1:6">
      <c r="A19" s="17"/>
      <c r="B19" s="38"/>
      <c r="C19" s="39"/>
      <c r="D19" s="17"/>
      <c r="E19" s="17"/>
      <c r="F19" s="17"/>
    </row>
    <row r="25" ht="13.5" spans="2:3">
      <c r="B25" s="18"/>
      <c r="C25" s="18"/>
    </row>
    <row r="26" ht="13.5" spans="2:3">
      <c r="B26" s="18"/>
      <c r="C26" s="18"/>
    </row>
    <row r="27" ht="13.5" spans="2:3">
      <c r="B27" s="18"/>
      <c r="C27" s="18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showGridLines="0" showZeros="0" workbookViewId="0">
      <selection activeCell="C20" sqref="C20"/>
    </sheetView>
  </sheetViews>
  <sheetFormatPr defaultColWidth="7.875" defaultRowHeight="12.75" customHeight="1"/>
  <cols>
    <col min="1" max="1" width="17" style="19" customWidth="1"/>
    <col min="2" max="2" width="41.375" style="19" customWidth="1"/>
    <col min="3" max="3" width="29.375" style="19" customWidth="1"/>
    <col min="4" max="4" width="2.5" style="19" customWidth="1"/>
    <col min="5" max="15" width="8" style="19"/>
    <col min="16" max="16384" width="7.875" style="18"/>
  </cols>
  <sheetData>
    <row r="1" ht="15" customHeight="1" spans="1:15">
      <c r="A1" s="20"/>
      <c r="B1" s="20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ht="32.25" customHeight="1" spans="1:15">
      <c r="A2" s="21" t="s">
        <v>260</v>
      </c>
      <c r="B2" s="21"/>
      <c r="C2" s="21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ht="15" customHeight="1" spans="1:15">
      <c r="A3" s="18"/>
      <c r="B3" s="18"/>
      <c r="C3" s="22" t="s">
        <v>37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ht="25.5" customHeight="1" spans="1:15">
      <c r="A4" s="23" t="s">
        <v>261</v>
      </c>
      <c r="B4" s="23"/>
      <c r="C4" s="24" t="s">
        <v>41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ht="25.5" customHeight="1" spans="1:15">
      <c r="A5" s="23" t="s">
        <v>262</v>
      </c>
      <c r="B5" s="23" t="s">
        <v>263</v>
      </c>
      <c r="C5" s="24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="18" customFormat="1" ht="25.5" customHeight="1" spans="1:3">
      <c r="A6" s="23" t="s">
        <v>118</v>
      </c>
      <c r="B6" s="23"/>
      <c r="C6" s="24">
        <f>SUM(C7)</f>
        <v>54209977.26</v>
      </c>
    </row>
    <row r="7" s="18" customFormat="1" ht="26.25" customHeight="1" spans="1:4">
      <c r="A7" s="25" t="s">
        <v>264</v>
      </c>
      <c r="B7" s="25" t="s">
        <v>265</v>
      </c>
      <c r="C7" s="24">
        <f>SUM(C8)</f>
        <v>54209977.26</v>
      </c>
      <c r="D7" s="19"/>
    </row>
    <row r="8" ht="26.25" customHeight="1" spans="1:15">
      <c r="A8" s="25" t="s">
        <v>266</v>
      </c>
      <c r="B8" s="25" t="s">
        <v>267</v>
      </c>
      <c r="C8" s="24">
        <f>SUM(C9)</f>
        <v>54209977.26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ht="26.25" customHeight="1" spans="1:15">
      <c r="A9" s="25" t="s">
        <v>268</v>
      </c>
      <c r="B9" s="25" t="s">
        <v>269</v>
      </c>
      <c r="C9" s="24">
        <f>SUM(C10:C12)</f>
        <v>54209977.26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ht="26.25" customHeight="1" spans="1:3">
      <c r="A10" s="25" t="s">
        <v>268</v>
      </c>
      <c r="B10" s="25" t="s">
        <v>270</v>
      </c>
      <c r="C10" s="24">
        <v>20000000</v>
      </c>
    </row>
    <row r="11" ht="26.25" customHeight="1" spans="1:3">
      <c r="A11" s="25" t="s">
        <v>268</v>
      </c>
      <c r="B11" s="25" t="s">
        <v>271</v>
      </c>
      <c r="C11" s="24">
        <v>4209977.26</v>
      </c>
    </row>
    <row r="12" ht="26.25" customHeight="1" spans="1:3">
      <c r="A12" s="25" t="s">
        <v>268</v>
      </c>
      <c r="B12" s="25" t="s">
        <v>272</v>
      </c>
      <c r="C12" s="24">
        <v>30000000</v>
      </c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B13" sqref="B13"/>
    </sheetView>
  </sheetViews>
  <sheetFormatPr defaultColWidth="10" defaultRowHeight="13.5" outlineLevelRow="6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273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37</v>
      </c>
    </row>
    <row r="4" ht="22.75" customHeight="1" spans="1:5">
      <c r="A4" s="14" t="s">
        <v>176</v>
      </c>
      <c r="B4" s="14" t="s">
        <v>118</v>
      </c>
      <c r="C4" s="14" t="s">
        <v>274</v>
      </c>
      <c r="D4" s="14" t="s">
        <v>275</v>
      </c>
      <c r="E4" s="14" t="s">
        <v>276</v>
      </c>
    </row>
    <row r="5" ht="22.75" customHeight="1" spans="1:5">
      <c r="A5" s="15" t="s">
        <v>3</v>
      </c>
      <c r="B5" s="16"/>
      <c r="C5" s="16"/>
      <c r="D5" s="16"/>
      <c r="E5" s="16"/>
    </row>
    <row r="6" ht="21" customHeight="1" spans="1:5">
      <c r="A6" s="15"/>
      <c r="B6" s="17"/>
      <c r="C6" s="17"/>
      <c r="D6" s="17"/>
      <c r="E6" s="17"/>
    </row>
    <row r="7" ht="23" customHeight="1" spans="1:5">
      <c r="A7" s="17"/>
      <c r="B7" s="17"/>
      <c r="C7" s="17"/>
      <c r="D7" s="17"/>
      <c r="E7" s="17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34" sqref="A34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277</v>
      </c>
      <c r="B1" s="1"/>
    </row>
    <row r="2" spans="1:1">
      <c r="A2" s="2" t="s">
        <v>278</v>
      </c>
    </row>
    <row r="3" ht="15" customHeight="1" spans="1:2">
      <c r="A3" s="3" t="s">
        <v>40</v>
      </c>
      <c r="B3" s="4" t="s">
        <v>41</v>
      </c>
    </row>
    <row r="4" spans="1:2">
      <c r="A4" s="3"/>
      <c r="B4" s="4"/>
    </row>
    <row r="5" spans="1:2">
      <c r="A5" s="5" t="s">
        <v>279</v>
      </c>
      <c r="B5" s="4">
        <v>1</v>
      </c>
    </row>
    <row r="6" spans="1:2">
      <c r="A6" s="6" t="s">
        <v>280</v>
      </c>
      <c r="B6" s="7"/>
    </row>
    <row r="7" spans="1:2">
      <c r="A7" s="8" t="s">
        <v>281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282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97" t="s">
        <v>14</v>
      </c>
      <c r="C2" s="97"/>
    </row>
    <row r="3" ht="29.35" customHeight="1" spans="1:3">
      <c r="A3" s="98"/>
      <c r="B3" s="99" t="s">
        <v>15</v>
      </c>
      <c r="C3" s="99" t="s">
        <v>16</v>
      </c>
    </row>
    <row r="4" ht="28.45" customHeight="1" spans="1:3">
      <c r="A4" s="90"/>
      <c r="B4" s="100" t="s">
        <v>17</v>
      </c>
      <c r="C4" s="78" t="s">
        <v>18</v>
      </c>
    </row>
    <row r="5" ht="28.45" customHeight="1" spans="1:3">
      <c r="A5" s="90"/>
      <c r="B5" s="100" t="s">
        <v>19</v>
      </c>
      <c r="C5" s="78" t="s">
        <v>20</v>
      </c>
    </row>
    <row r="6" ht="28.45" customHeight="1" spans="1:3">
      <c r="A6" s="90"/>
      <c r="B6" s="100" t="s">
        <v>21</v>
      </c>
      <c r="C6" s="78" t="s">
        <v>22</v>
      </c>
    </row>
    <row r="7" ht="28.45" customHeight="1" spans="1:3">
      <c r="A7" s="90"/>
      <c r="B7" s="100" t="s">
        <v>23</v>
      </c>
      <c r="C7" s="78"/>
    </row>
    <row r="8" ht="28.45" customHeight="1" spans="1:3">
      <c r="A8" s="90"/>
      <c r="B8" s="100" t="s">
        <v>24</v>
      </c>
      <c r="C8" s="78" t="s">
        <v>25</v>
      </c>
    </row>
    <row r="9" ht="28.45" customHeight="1" spans="1:3">
      <c r="A9" s="90"/>
      <c r="B9" s="100" t="s">
        <v>26</v>
      </c>
      <c r="C9" s="78" t="s">
        <v>27</v>
      </c>
    </row>
    <row r="10" ht="28.45" customHeight="1" spans="1:3">
      <c r="A10" s="90"/>
      <c r="B10" s="100" t="s">
        <v>28</v>
      </c>
      <c r="C10" s="78" t="s">
        <v>29</v>
      </c>
    </row>
    <row r="11" ht="28.45" customHeight="1" spans="1:3">
      <c r="A11" s="90"/>
      <c r="B11" s="100" t="s">
        <v>30</v>
      </c>
      <c r="C11" s="78" t="s">
        <v>31</v>
      </c>
    </row>
    <row r="12" ht="28.45" customHeight="1" spans="1:3">
      <c r="A12" s="90"/>
      <c r="B12" s="100" t="s">
        <v>32</v>
      </c>
      <c r="C12" s="78"/>
    </row>
    <row r="13" ht="28.45" customHeight="1" spans="1:3">
      <c r="A13" s="10"/>
      <c r="B13" s="100" t="s">
        <v>33</v>
      </c>
      <c r="C13" s="78"/>
    </row>
    <row r="14" ht="28.45" customHeight="1" spans="1:3">
      <c r="A14" s="10"/>
      <c r="B14" s="100" t="s">
        <v>34</v>
      </c>
      <c r="C14" s="78" t="s">
        <v>18</v>
      </c>
    </row>
    <row r="15" ht="36" customHeight="1" spans="2:3">
      <c r="B15" s="100" t="s">
        <v>35</v>
      </c>
      <c r="C15" s="17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topLeftCell="A20" workbookViewId="0">
      <selection activeCell="C41" sqref="C41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36</v>
      </c>
      <c r="B2" s="11"/>
      <c r="C2" s="11"/>
      <c r="D2" s="11"/>
    </row>
    <row r="3" ht="22.75" customHeight="1" spans="1:4">
      <c r="A3" s="90"/>
      <c r="B3" s="90"/>
      <c r="C3" s="90"/>
      <c r="D3" s="91" t="s">
        <v>37</v>
      </c>
    </row>
    <row r="4" ht="22.75" customHeight="1" spans="1:4">
      <c r="A4" s="69" t="s">
        <v>38</v>
      </c>
      <c r="B4" s="69"/>
      <c r="C4" s="69" t="s">
        <v>39</v>
      </c>
      <c r="D4" s="69"/>
    </row>
    <row r="5" ht="22.75" customHeight="1" spans="1:4">
      <c r="A5" s="69" t="s">
        <v>40</v>
      </c>
      <c r="B5" s="69" t="s">
        <v>41</v>
      </c>
      <c r="C5" s="69" t="s">
        <v>40</v>
      </c>
      <c r="D5" s="69" t="s">
        <v>41</v>
      </c>
    </row>
    <row r="6" ht="22.75" customHeight="1" spans="1:4">
      <c r="A6" s="92" t="s">
        <v>42</v>
      </c>
      <c r="B6" s="74">
        <v>22535757.44</v>
      </c>
      <c r="C6" s="92" t="s">
        <v>43</v>
      </c>
      <c r="D6" s="74"/>
    </row>
    <row r="7" ht="22.75" customHeight="1" spans="1:4">
      <c r="A7" s="92" t="s">
        <v>44</v>
      </c>
      <c r="B7" s="74"/>
      <c r="C7" s="92" t="s">
        <v>45</v>
      </c>
      <c r="D7" s="93"/>
    </row>
    <row r="8" ht="22.75" customHeight="1" spans="1:4">
      <c r="A8" s="92" t="s">
        <v>46</v>
      </c>
      <c r="B8" s="74"/>
      <c r="C8" s="92" t="s">
        <v>47</v>
      </c>
      <c r="D8" s="93"/>
    </row>
    <row r="9" ht="22.75" customHeight="1" spans="1:4">
      <c r="A9" s="92" t="s">
        <v>48</v>
      </c>
      <c r="B9" s="74"/>
      <c r="C9" s="92" t="s">
        <v>49</v>
      </c>
      <c r="D9" s="93"/>
    </row>
    <row r="10" ht="22.75" customHeight="1" spans="1:4">
      <c r="A10" s="92" t="s">
        <v>50</v>
      </c>
      <c r="B10" s="74"/>
      <c r="C10" s="92" t="s">
        <v>51</v>
      </c>
      <c r="D10" s="93"/>
    </row>
    <row r="11" ht="22.75" customHeight="1" spans="1:4">
      <c r="A11" s="92" t="s">
        <v>52</v>
      </c>
      <c r="B11" s="74"/>
      <c r="C11" s="92" t="s">
        <v>53</v>
      </c>
      <c r="D11" s="93"/>
    </row>
    <row r="12" ht="22.75" customHeight="1" spans="1:4">
      <c r="A12" s="92" t="s">
        <v>54</v>
      </c>
      <c r="B12" s="74"/>
      <c r="C12" s="92" t="s">
        <v>55</v>
      </c>
      <c r="D12" s="93"/>
    </row>
    <row r="13" ht="22.75" customHeight="1" spans="1:4">
      <c r="A13" s="92" t="s">
        <v>56</v>
      </c>
      <c r="B13" s="74"/>
      <c r="C13" s="92" t="s">
        <v>57</v>
      </c>
      <c r="D13" s="93">
        <v>430383.2</v>
      </c>
    </row>
    <row r="14" ht="22.75" customHeight="1" spans="1:4">
      <c r="A14" s="92" t="s">
        <v>58</v>
      </c>
      <c r="B14" s="74"/>
      <c r="C14" s="92" t="s">
        <v>59</v>
      </c>
      <c r="D14" s="93"/>
    </row>
    <row r="15" ht="22.75" customHeight="1" spans="1:4">
      <c r="A15" s="92"/>
      <c r="B15" s="94"/>
      <c r="C15" s="92" t="s">
        <v>60</v>
      </c>
      <c r="D15" s="93">
        <v>310929.8</v>
      </c>
    </row>
    <row r="16" ht="22.75" customHeight="1" spans="1:4">
      <c r="A16" s="92"/>
      <c r="B16" s="94"/>
      <c r="C16" s="92" t="s">
        <v>61</v>
      </c>
      <c r="D16" s="93"/>
    </row>
    <row r="17" ht="22.75" customHeight="1" spans="1:4">
      <c r="A17" s="92"/>
      <c r="B17" s="94"/>
      <c r="C17" s="92" t="s">
        <v>62</v>
      </c>
      <c r="D17" s="93">
        <v>20907544.44</v>
      </c>
    </row>
    <row r="18" ht="22.75" customHeight="1" spans="1:4">
      <c r="A18" s="92"/>
      <c r="B18" s="94"/>
      <c r="C18" s="92" t="s">
        <v>63</v>
      </c>
      <c r="D18" s="93"/>
    </row>
    <row r="19" ht="22.75" customHeight="1" spans="1:4">
      <c r="A19" s="92"/>
      <c r="B19" s="94"/>
      <c r="C19" s="92" t="s">
        <v>64</v>
      </c>
      <c r="D19" s="93"/>
    </row>
    <row r="20" ht="22.75" customHeight="1" spans="1:4">
      <c r="A20" s="95"/>
      <c r="B20" s="96"/>
      <c r="C20" s="92" t="s">
        <v>65</v>
      </c>
      <c r="D20" s="93"/>
    </row>
    <row r="21" ht="22.75" customHeight="1" spans="1:4">
      <c r="A21" s="95"/>
      <c r="B21" s="96"/>
      <c r="C21" s="92" t="s">
        <v>66</v>
      </c>
      <c r="D21" s="93"/>
    </row>
    <row r="22" ht="22.75" customHeight="1" spans="1:4">
      <c r="A22" s="95"/>
      <c r="B22" s="96"/>
      <c r="C22" s="92" t="s">
        <v>67</v>
      </c>
      <c r="D22" s="93"/>
    </row>
    <row r="23" ht="22.75" customHeight="1" spans="1:4">
      <c r="A23" s="95"/>
      <c r="B23" s="96"/>
      <c r="C23" s="92" t="s">
        <v>68</v>
      </c>
      <c r="D23" s="93"/>
    </row>
    <row r="24" ht="22.75" customHeight="1" spans="1:4">
      <c r="A24" s="95"/>
      <c r="B24" s="96"/>
      <c r="C24" s="92" t="s">
        <v>69</v>
      </c>
      <c r="D24" s="93"/>
    </row>
    <row r="25" ht="22.75" customHeight="1" spans="1:4">
      <c r="A25" s="92"/>
      <c r="B25" s="94"/>
      <c r="C25" s="92" t="s">
        <v>70</v>
      </c>
      <c r="D25" s="93">
        <v>886900</v>
      </c>
    </row>
    <row r="26" ht="22.75" customHeight="1" spans="1:4">
      <c r="A26" s="92"/>
      <c r="B26" s="94"/>
      <c r="C26" s="92" t="s">
        <v>71</v>
      </c>
      <c r="D26" s="93"/>
    </row>
    <row r="27" ht="22.75" customHeight="1" spans="1:4">
      <c r="A27" s="92"/>
      <c r="B27" s="94"/>
      <c r="C27" s="92" t="s">
        <v>72</v>
      </c>
      <c r="D27" s="93"/>
    </row>
    <row r="28" ht="22.75" customHeight="1" spans="1:4">
      <c r="A28" s="95"/>
      <c r="B28" s="96"/>
      <c r="C28" s="92" t="s">
        <v>73</v>
      </c>
      <c r="D28" s="93"/>
    </row>
    <row r="29" ht="22.75" customHeight="1" spans="1:4">
      <c r="A29" s="95"/>
      <c r="B29" s="96"/>
      <c r="C29" s="92" t="s">
        <v>74</v>
      </c>
      <c r="D29" s="93"/>
    </row>
    <row r="30" ht="22.75" customHeight="1" spans="1:4">
      <c r="A30" s="95"/>
      <c r="B30" s="96"/>
      <c r="C30" s="92" t="s">
        <v>75</v>
      </c>
      <c r="D30" s="93">
        <v>54209977.26</v>
      </c>
    </row>
    <row r="31" ht="22.75" customHeight="1" spans="1:4">
      <c r="A31" s="95"/>
      <c r="B31" s="96"/>
      <c r="C31" s="92" t="s">
        <v>76</v>
      </c>
      <c r="D31" s="93"/>
    </row>
    <row r="32" ht="22.75" customHeight="1" spans="1:4">
      <c r="A32" s="95"/>
      <c r="B32" s="96"/>
      <c r="C32" s="92" t="s">
        <v>77</v>
      </c>
      <c r="D32" s="93"/>
    </row>
    <row r="33" ht="22.75" customHeight="1" spans="1:4">
      <c r="A33" s="92"/>
      <c r="B33" s="92"/>
      <c r="C33" s="92" t="s">
        <v>78</v>
      </c>
      <c r="D33" s="93"/>
    </row>
    <row r="34" ht="22.75" customHeight="1" spans="1:4">
      <c r="A34" s="92"/>
      <c r="B34" s="92"/>
      <c r="C34" s="92" t="s">
        <v>79</v>
      </c>
      <c r="D34" s="93"/>
    </row>
    <row r="35" ht="22.75" customHeight="1" spans="1:4">
      <c r="A35" s="92"/>
      <c r="B35" s="92"/>
      <c r="C35" s="92" t="s">
        <v>80</v>
      </c>
      <c r="D35" s="93"/>
    </row>
    <row r="36" ht="22.75" customHeight="1" spans="1:4">
      <c r="A36" s="92"/>
      <c r="B36" s="92"/>
      <c r="C36" s="92"/>
      <c r="D36" s="92"/>
    </row>
    <row r="37" ht="22.75" customHeight="1" spans="1:4">
      <c r="A37" s="92"/>
      <c r="B37" s="92"/>
      <c r="C37" s="92"/>
      <c r="D37" s="92"/>
    </row>
    <row r="38" ht="22.75" customHeight="1" spans="1:4">
      <c r="A38" s="92"/>
      <c r="B38" s="92"/>
      <c r="C38" s="92"/>
      <c r="D38" s="92"/>
    </row>
    <row r="39" ht="22.75" customHeight="1" spans="1:4">
      <c r="A39" s="95" t="s">
        <v>81</v>
      </c>
      <c r="B39" s="96">
        <f>SUM(B6:B14)</f>
        <v>22535757.44</v>
      </c>
      <c r="C39" s="95" t="s">
        <v>82</v>
      </c>
      <c r="D39" s="96">
        <f>SUM(D6:D38)</f>
        <v>76745734.7</v>
      </c>
    </row>
    <row r="40" ht="22.75" customHeight="1" spans="1:4">
      <c r="A40" s="95" t="s">
        <v>83</v>
      </c>
      <c r="B40" s="96">
        <v>54209977.26</v>
      </c>
      <c r="C40" s="95" t="s">
        <v>84</v>
      </c>
      <c r="D40" s="96"/>
    </row>
    <row r="41" ht="22.75" customHeight="1" spans="1:4">
      <c r="A41" s="95" t="s">
        <v>85</v>
      </c>
      <c r="B41" s="94"/>
      <c r="C41" s="92"/>
      <c r="D41" s="94"/>
    </row>
    <row r="42" ht="22.75" customHeight="1" spans="1:4">
      <c r="A42" s="95" t="s">
        <v>86</v>
      </c>
      <c r="B42" s="96">
        <f>B39+B40</f>
        <v>76745734.7</v>
      </c>
      <c r="C42" s="95" t="s">
        <v>87</v>
      </c>
      <c r="D42" s="96">
        <f>D39+D40</f>
        <v>76745734.7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2"/>
  <sheetViews>
    <sheetView showZeros="0" topLeftCell="A15" workbookViewId="0">
      <selection activeCell="B20" sqref="B20"/>
    </sheetView>
  </sheetViews>
  <sheetFormatPr defaultColWidth="7.875" defaultRowHeight="12.75" customHeight="1" outlineLevelCol="1"/>
  <cols>
    <col min="1" max="1" width="44.625" style="19" customWidth="1"/>
    <col min="2" max="2" width="41.125" style="19" customWidth="1"/>
    <col min="3" max="16384" width="7.875" style="18"/>
  </cols>
  <sheetData>
    <row r="1" ht="24.75" customHeight="1" spans="1:1">
      <c r="A1" s="26"/>
    </row>
    <row r="2" ht="24.75" customHeight="1" spans="1:2">
      <c r="A2" s="21" t="s">
        <v>88</v>
      </c>
      <c r="B2" s="21"/>
    </row>
    <row r="3" ht="24.75" customHeight="1" spans="1:2">
      <c r="A3" s="81"/>
      <c r="B3" s="22" t="s">
        <v>37</v>
      </c>
    </row>
    <row r="4" ht="24" customHeight="1" spans="1:2">
      <c r="A4" s="30" t="s">
        <v>40</v>
      </c>
      <c r="B4" s="30" t="s">
        <v>41</v>
      </c>
    </row>
    <row r="5" s="18" customFormat="1" ht="25" customHeight="1" spans="1:2">
      <c r="A5" s="82" t="s">
        <v>89</v>
      </c>
      <c r="B5" s="83">
        <f>B6+B7</f>
        <v>22535757.44</v>
      </c>
    </row>
    <row r="6" s="18" customFormat="1" ht="25" customHeight="1" spans="1:2">
      <c r="A6" s="84" t="s">
        <v>90</v>
      </c>
      <c r="B6" s="85">
        <v>21648857.44</v>
      </c>
    </row>
    <row r="7" s="18" customFormat="1" ht="25" customHeight="1" spans="1:2">
      <c r="A7" s="84" t="s">
        <v>91</v>
      </c>
      <c r="B7" s="85">
        <v>886900</v>
      </c>
    </row>
    <row r="8" s="18" customFormat="1" ht="25" customHeight="1" spans="1:2">
      <c r="A8" s="82" t="s">
        <v>92</v>
      </c>
      <c r="B8" s="85">
        <f>B9+B10</f>
        <v>0</v>
      </c>
    </row>
    <row r="9" s="18" customFormat="1" ht="25" customHeight="1" spans="1:2">
      <c r="A9" s="84" t="s">
        <v>90</v>
      </c>
      <c r="B9" s="85"/>
    </row>
    <row r="10" s="18" customFormat="1" ht="25" customHeight="1" spans="1:2">
      <c r="A10" s="84" t="s">
        <v>91</v>
      </c>
      <c r="B10" s="85"/>
    </row>
    <row r="11" s="18" customFormat="1" ht="25" customHeight="1" spans="1:2">
      <c r="A11" s="82" t="s">
        <v>93</v>
      </c>
      <c r="B11" s="85"/>
    </row>
    <row r="12" s="18" customFormat="1" ht="25" customHeight="1" spans="1:2">
      <c r="A12" s="84" t="s">
        <v>90</v>
      </c>
      <c r="B12" s="85"/>
    </row>
    <row r="13" s="18" customFormat="1" ht="25" customHeight="1" spans="1:2">
      <c r="A13" s="84" t="s">
        <v>91</v>
      </c>
      <c r="B13" s="85"/>
    </row>
    <row r="14" s="18" customFormat="1" ht="25" customHeight="1" spans="1:2">
      <c r="A14" s="86" t="s">
        <v>94</v>
      </c>
      <c r="B14" s="85">
        <f>SUM(B15:B17)</f>
        <v>0</v>
      </c>
    </row>
    <row r="15" s="18" customFormat="1" ht="25" customHeight="1" spans="1:2">
      <c r="A15" s="84" t="s">
        <v>95</v>
      </c>
      <c r="B15" s="85"/>
    </row>
    <row r="16" s="18" customFormat="1" ht="25" customHeight="1" spans="1:2">
      <c r="A16" s="84" t="s">
        <v>96</v>
      </c>
      <c r="B16" s="85"/>
    </row>
    <row r="17" s="18" customFormat="1" ht="25" customHeight="1" spans="1:2">
      <c r="A17" s="84" t="s">
        <v>97</v>
      </c>
      <c r="B17" s="85"/>
    </row>
    <row r="18" s="18" customFormat="1" ht="25" customHeight="1" spans="1:2">
      <c r="A18" s="86" t="s">
        <v>98</v>
      </c>
      <c r="B18" s="85"/>
    </row>
    <row r="19" s="18" customFormat="1" ht="25" customHeight="1" spans="1:2">
      <c r="A19" s="86" t="s">
        <v>99</v>
      </c>
      <c r="B19" s="85"/>
    </row>
    <row r="20" s="18" customFormat="1" ht="25" customHeight="1" spans="1:2">
      <c r="A20" s="86" t="s">
        <v>100</v>
      </c>
      <c r="B20" s="85"/>
    </row>
    <row r="21" s="18" customFormat="1" ht="25" customHeight="1" spans="1:2">
      <c r="A21" s="86" t="s">
        <v>101</v>
      </c>
      <c r="B21" s="85"/>
    </row>
    <row r="22" s="18" customFormat="1" ht="25" customHeight="1" spans="1:2">
      <c r="A22" s="86" t="s">
        <v>102</v>
      </c>
      <c r="B22" s="83">
        <f>B23+B26+B29+B30</f>
        <v>54209977.26</v>
      </c>
    </row>
    <row r="23" s="18" customFormat="1" ht="25" customHeight="1" spans="1:2">
      <c r="A23" s="84" t="s">
        <v>103</v>
      </c>
      <c r="B23" s="83">
        <f>B24+B25</f>
        <v>54209977.26</v>
      </c>
    </row>
    <row r="24" s="18" customFormat="1" ht="25" customHeight="1" spans="1:2">
      <c r="A24" s="84" t="s">
        <v>104</v>
      </c>
      <c r="B24" s="83">
        <v>54209977.26</v>
      </c>
    </row>
    <row r="25" s="18" customFormat="1" ht="25" customHeight="1" spans="1:2">
      <c r="A25" s="84" t="s">
        <v>105</v>
      </c>
      <c r="B25" s="87"/>
    </row>
    <row r="26" s="18" customFormat="1" ht="25" customHeight="1" spans="1:2">
      <c r="A26" s="84" t="s">
        <v>106</v>
      </c>
      <c r="B26" s="87">
        <f>B27+B28</f>
        <v>0</v>
      </c>
    </row>
    <row r="27" s="18" customFormat="1" ht="25" customHeight="1" spans="1:2">
      <c r="A27" s="84" t="s">
        <v>107</v>
      </c>
      <c r="B27" s="87"/>
    </row>
    <row r="28" s="18" customFormat="1" ht="25" customHeight="1" spans="1:2">
      <c r="A28" s="84" t="s">
        <v>108</v>
      </c>
      <c r="B28" s="87"/>
    </row>
    <row r="29" s="18" customFormat="1" ht="25" customHeight="1" spans="1:2">
      <c r="A29" s="84" t="s">
        <v>109</v>
      </c>
      <c r="B29" s="87"/>
    </row>
    <row r="30" s="18" customFormat="1" ht="25" customHeight="1" spans="1:2">
      <c r="A30" s="84" t="s">
        <v>110</v>
      </c>
      <c r="B30" s="87"/>
    </row>
    <row r="31" ht="25" customHeight="1" spans="1:2">
      <c r="A31" s="88"/>
      <c r="B31" s="87"/>
    </row>
    <row r="32" s="18" customFormat="1" ht="25" customHeight="1" spans="1:2">
      <c r="A32" s="89" t="s">
        <v>111</v>
      </c>
      <c r="B32" s="83">
        <f>B5+B8+B14+B18+B19+B20+B21+B22</f>
        <v>76745734.7</v>
      </c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scale="83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tabSelected="1" topLeftCell="A2" workbookViewId="0">
      <selection activeCell="A4" sqref="$A4:$XFD23"/>
    </sheetView>
  </sheetViews>
  <sheetFormatPr defaultColWidth="10" defaultRowHeight="13.5" outlineLevelCol="4"/>
  <cols>
    <col min="1" max="1" width="41.25" customWidth="1"/>
    <col min="2" max="2" width="13.625" customWidth="1"/>
    <col min="3" max="3" width="12.5" customWidth="1"/>
    <col min="4" max="4" width="13.3" customWidth="1"/>
    <col min="5" max="5" width="9.87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112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37</v>
      </c>
    </row>
    <row r="4" ht="35" customHeight="1" spans="1:5">
      <c r="A4" s="14" t="s">
        <v>113</v>
      </c>
      <c r="B4" s="14" t="s">
        <v>114</v>
      </c>
      <c r="C4" s="14" t="s">
        <v>115</v>
      </c>
      <c r="D4" s="14" t="s">
        <v>116</v>
      </c>
      <c r="E4" s="14" t="s">
        <v>117</v>
      </c>
    </row>
    <row r="5" ht="35" customHeight="1" spans="1:5">
      <c r="A5" s="78" t="s">
        <v>118</v>
      </c>
      <c r="B5" s="48">
        <f t="shared" ref="B5:B14" si="0">C5+D5</f>
        <v>76745734.7</v>
      </c>
      <c r="C5" s="48">
        <f>C6+C12+C18+C15+C21</f>
        <v>5761057.44</v>
      </c>
      <c r="D5" s="48">
        <f>D6+D12+D18+D15+D21</f>
        <v>70984677.26</v>
      </c>
      <c r="E5" s="79"/>
    </row>
    <row r="6" ht="35" customHeight="1" spans="1:5">
      <c r="A6" s="52" t="s">
        <v>119</v>
      </c>
      <c r="B6" s="48">
        <f t="shared" si="0"/>
        <v>430383.2</v>
      </c>
      <c r="C6" s="48">
        <f>C7+C10</f>
        <v>430383.2</v>
      </c>
      <c r="D6" s="48"/>
      <c r="E6" s="79"/>
    </row>
    <row r="7" ht="35" customHeight="1" spans="1:5">
      <c r="A7" s="52" t="s">
        <v>120</v>
      </c>
      <c r="B7" s="48">
        <f t="shared" si="0"/>
        <v>400236.56</v>
      </c>
      <c r="C7" s="28">
        <f>C8+C9</f>
        <v>400236.56</v>
      </c>
      <c r="D7" s="28"/>
      <c r="E7" s="16"/>
    </row>
    <row r="8" ht="35" customHeight="1" spans="1:5">
      <c r="A8" s="52" t="s">
        <v>121</v>
      </c>
      <c r="B8" s="48">
        <f t="shared" si="0"/>
        <v>76490</v>
      </c>
      <c r="C8" s="48">
        <v>76490</v>
      </c>
      <c r="D8" s="48"/>
      <c r="E8" s="79"/>
    </row>
    <row r="9" ht="35" customHeight="1" spans="1:5">
      <c r="A9" s="52" t="s">
        <v>122</v>
      </c>
      <c r="B9" s="48">
        <f t="shared" si="0"/>
        <v>323746.56</v>
      </c>
      <c r="C9" s="48">
        <v>323746.56</v>
      </c>
      <c r="D9" s="48"/>
      <c r="E9" s="79"/>
    </row>
    <row r="10" ht="35" customHeight="1" spans="1:5">
      <c r="A10" s="52" t="s">
        <v>123</v>
      </c>
      <c r="B10" s="66">
        <f t="shared" si="0"/>
        <v>30146.64</v>
      </c>
      <c r="C10" s="66">
        <f>C11</f>
        <v>30146.64</v>
      </c>
      <c r="D10" s="66"/>
      <c r="E10" s="16"/>
    </row>
    <row r="11" ht="35" customHeight="1" spans="1:5">
      <c r="A11" s="52" t="s">
        <v>124</v>
      </c>
      <c r="B11" s="66">
        <f t="shared" si="0"/>
        <v>30146.64</v>
      </c>
      <c r="C11" s="67">
        <v>30146.64</v>
      </c>
      <c r="D11" s="66"/>
      <c r="E11" s="16"/>
    </row>
    <row r="12" ht="35" customHeight="1" spans="1:5">
      <c r="A12" s="52" t="s">
        <v>125</v>
      </c>
      <c r="B12" s="66">
        <f t="shared" si="0"/>
        <v>310929.8</v>
      </c>
      <c r="C12" s="67">
        <f>SUM(C13)</f>
        <v>310929.8</v>
      </c>
      <c r="D12" s="66"/>
      <c r="E12" s="16"/>
    </row>
    <row r="13" ht="35" customHeight="1" spans="1:5">
      <c r="A13" s="52" t="s">
        <v>126</v>
      </c>
      <c r="B13" s="66">
        <f t="shared" si="0"/>
        <v>310929.8</v>
      </c>
      <c r="C13" s="67">
        <f>SUM(C14)</f>
        <v>310929.8</v>
      </c>
      <c r="D13" s="66"/>
      <c r="E13" s="80"/>
    </row>
    <row r="14" ht="35" customHeight="1" spans="1:5">
      <c r="A14" s="52" t="s">
        <v>127</v>
      </c>
      <c r="B14" s="66">
        <f t="shared" si="0"/>
        <v>310929.8</v>
      </c>
      <c r="C14" s="67">
        <v>310929.8</v>
      </c>
      <c r="D14" s="66"/>
      <c r="E14" s="80"/>
    </row>
    <row r="15" ht="35" customHeight="1" spans="1:5">
      <c r="A15" s="52" t="s">
        <v>128</v>
      </c>
      <c r="B15" s="67">
        <f t="shared" ref="B15:B23" si="1">C15+D15</f>
        <v>20907544.44</v>
      </c>
      <c r="C15" s="67">
        <f>C16</f>
        <v>5019744.44</v>
      </c>
      <c r="D15" s="67">
        <f>D16</f>
        <v>15887800</v>
      </c>
      <c r="E15" s="80"/>
    </row>
    <row r="16" ht="35" customHeight="1" spans="1:5">
      <c r="A16" s="52" t="s">
        <v>129</v>
      </c>
      <c r="B16" s="67">
        <f t="shared" si="1"/>
        <v>20907544.44</v>
      </c>
      <c r="C16" s="67">
        <f>C17</f>
        <v>5019744.44</v>
      </c>
      <c r="D16" s="67">
        <f>D17</f>
        <v>15887800</v>
      </c>
      <c r="E16" s="80"/>
    </row>
    <row r="17" ht="35" customHeight="1" spans="1:5">
      <c r="A17" s="52" t="s">
        <v>130</v>
      </c>
      <c r="B17" s="66">
        <f t="shared" si="1"/>
        <v>20907544.44</v>
      </c>
      <c r="C17" s="66">
        <v>5019744.44</v>
      </c>
      <c r="D17" s="68">
        <v>15887800</v>
      </c>
      <c r="E17" s="80"/>
    </row>
    <row r="18" ht="35" customHeight="1" spans="1:5">
      <c r="A18" s="52" t="s">
        <v>131</v>
      </c>
      <c r="B18" s="67">
        <f t="shared" si="1"/>
        <v>886900</v>
      </c>
      <c r="C18" s="67">
        <f>C19</f>
        <v>0</v>
      </c>
      <c r="D18" s="67">
        <f>D19</f>
        <v>886900</v>
      </c>
      <c r="E18" s="80"/>
    </row>
    <row r="19" ht="35" customHeight="1" spans="1:5">
      <c r="A19" s="52" t="s">
        <v>132</v>
      </c>
      <c r="B19" s="67">
        <f t="shared" si="1"/>
        <v>886900</v>
      </c>
      <c r="C19" s="67">
        <f>SUM(C20)</f>
        <v>0</v>
      </c>
      <c r="D19" s="67">
        <f>SUM(D20)</f>
        <v>886900</v>
      </c>
      <c r="E19" s="80"/>
    </row>
    <row r="20" ht="35" customHeight="1" spans="1:5">
      <c r="A20" s="52" t="s">
        <v>133</v>
      </c>
      <c r="B20" s="66">
        <f t="shared" si="1"/>
        <v>886900</v>
      </c>
      <c r="C20" s="66"/>
      <c r="D20" s="66">
        <v>886900</v>
      </c>
      <c r="E20" s="17"/>
    </row>
    <row r="21" ht="35" customHeight="1" spans="1:5">
      <c r="A21" s="52" t="s">
        <v>134</v>
      </c>
      <c r="B21" s="66">
        <f t="shared" si="1"/>
        <v>54209977.26</v>
      </c>
      <c r="C21" s="66">
        <f>C22</f>
        <v>0</v>
      </c>
      <c r="D21" s="66">
        <f>D22</f>
        <v>54209977.26</v>
      </c>
      <c r="E21" s="17"/>
    </row>
    <row r="22" ht="35" customHeight="1" spans="1:5">
      <c r="A22" s="52" t="s">
        <v>135</v>
      </c>
      <c r="B22" s="66">
        <f t="shared" si="1"/>
        <v>54209977.26</v>
      </c>
      <c r="C22" s="66">
        <f>C23</f>
        <v>0</v>
      </c>
      <c r="D22" s="66">
        <f>D23</f>
        <v>54209977.26</v>
      </c>
      <c r="E22" s="17"/>
    </row>
    <row r="23" ht="35" customHeight="1" spans="1:5">
      <c r="A23" s="52" t="s">
        <v>136</v>
      </c>
      <c r="B23" s="66">
        <f t="shared" si="1"/>
        <v>54209977.26</v>
      </c>
      <c r="C23" s="66"/>
      <c r="D23" s="66">
        <v>54209977.26</v>
      </c>
      <c r="E23" s="17"/>
    </row>
  </sheetData>
  <mergeCells count="1">
    <mergeCell ref="A2:E2"/>
  </mergeCells>
  <pageMargins left="0.75" right="0.75" top="0.270000010728836" bottom="0.270000010728836" header="0" footer="0"/>
  <pageSetup paperSize="9" scale="97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opLeftCell="A18" workbookViewId="0">
      <selection activeCell="E41" sqref="E41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137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7" t="s">
        <v>37</v>
      </c>
      <c r="D3" s="47"/>
      <c r="E3" s="12"/>
      <c r="F3" s="12"/>
      <c r="G3" s="12"/>
    </row>
    <row r="4" ht="22.75" customHeight="1" spans="1:7">
      <c r="A4" s="69" t="s">
        <v>38</v>
      </c>
      <c r="B4" s="69"/>
      <c r="C4" s="69" t="s">
        <v>39</v>
      </c>
      <c r="D4" s="69"/>
      <c r="E4" s="12"/>
      <c r="F4" s="12"/>
      <c r="G4" s="12"/>
    </row>
    <row r="5" ht="22.75" customHeight="1" spans="1:7">
      <c r="A5" s="69" t="s">
        <v>40</v>
      </c>
      <c r="B5" s="69" t="s">
        <v>41</v>
      </c>
      <c r="C5" s="69" t="s">
        <v>40</v>
      </c>
      <c r="D5" s="69" t="s">
        <v>118</v>
      </c>
      <c r="E5" s="12"/>
      <c r="F5" s="12"/>
      <c r="G5" s="12"/>
    </row>
    <row r="6" ht="22.75" customHeight="1" spans="1:7">
      <c r="A6" s="72" t="s">
        <v>138</v>
      </c>
      <c r="B6" s="73">
        <f>SUM(B7:B9)</f>
        <v>76745734.7</v>
      </c>
      <c r="C6" s="72" t="s">
        <v>139</v>
      </c>
      <c r="D6" s="73">
        <f>SUM(D7:D36)</f>
        <v>76745734.7</v>
      </c>
      <c r="E6" s="12"/>
      <c r="F6" s="12"/>
      <c r="G6" s="12"/>
    </row>
    <row r="7" ht="22.75" customHeight="1" spans="1:7">
      <c r="A7" s="72" t="s">
        <v>140</v>
      </c>
      <c r="B7" s="74">
        <v>22535757.44</v>
      </c>
      <c r="C7" s="72" t="s">
        <v>141</v>
      </c>
      <c r="D7" s="74"/>
      <c r="E7" s="12"/>
      <c r="F7" s="12"/>
      <c r="G7" s="12"/>
    </row>
    <row r="8" ht="22.75" customHeight="1" spans="1:7">
      <c r="A8" s="72" t="s">
        <v>142</v>
      </c>
      <c r="B8" s="74">
        <v>54209977.26</v>
      </c>
      <c r="C8" s="72" t="s">
        <v>143</v>
      </c>
      <c r="D8" s="74"/>
      <c r="E8" s="12"/>
      <c r="F8" s="12"/>
      <c r="G8" s="12"/>
    </row>
    <row r="9" ht="22.75" customHeight="1" spans="1:7">
      <c r="A9" s="72" t="s">
        <v>144</v>
      </c>
      <c r="B9" s="74"/>
      <c r="C9" s="72" t="s">
        <v>145</v>
      </c>
      <c r="D9" s="74"/>
      <c r="E9" s="12"/>
      <c r="F9" s="12"/>
      <c r="G9" s="12"/>
    </row>
    <row r="10" ht="22.75" customHeight="1" spans="1:7">
      <c r="A10" s="72"/>
      <c r="B10" s="75"/>
      <c r="C10" s="72" t="s">
        <v>146</v>
      </c>
      <c r="D10" s="74"/>
      <c r="E10" s="12"/>
      <c r="F10" s="12"/>
      <c r="G10" s="12"/>
    </row>
    <row r="11" ht="22.75" customHeight="1" spans="1:7">
      <c r="A11" s="72"/>
      <c r="B11" s="75"/>
      <c r="C11" s="72" t="s">
        <v>147</v>
      </c>
      <c r="D11" s="74"/>
      <c r="E11" s="12"/>
      <c r="F11" s="12"/>
      <c r="G11" s="12"/>
    </row>
    <row r="12" ht="22.75" customHeight="1" spans="1:7">
      <c r="A12" s="72"/>
      <c r="B12" s="75"/>
      <c r="C12" s="72" t="s">
        <v>148</v>
      </c>
      <c r="D12" s="74"/>
      <c r="E12" s="12"/>
      <c r="F12" s="12"/>
      <c r="G12" s="12"/>
    </row>
    <row r="13" ht="22.75" customHeight="1" spans="1:7">
      <c r="A13" s="43"/>
      <c r="B13" s="71"/>
      <c r="C13" s="72" t="s">
        <v>149</v>
      </c>
      <c r="D13" s="74"/>
      <c r="E13" s="12"/>
      <c r="F13" s="12"/>
      <c r="G13" s="12"/>
    </row>
    <row r="14" ht="22.75" customHeight="1" spans="1:7">
      <c r="A14" s="72"/>
      <c r="B14" s="75"/>
      <c r="C14" s="72" t="s">
        <v>150</v>
      </c>
      <c r="D14" s="74">
        <v>430383.2</v>
      </c>
      <c r="E14" s="12"/>
      <c r="F14" s="12"/>
      <c r="G14" s="46"/>
    </row>
    <row r="15" ht="22.75" customHeight="1" spans="1:7">
      <c r="A15" s="72"/>
      <c r="B15" s="75"/>
      <c r="C15" s="72" t="s">
        <v>151</v>
      </c>
      <c r="D15" s="74"/>
      <c r="E15" s="12"/>
      <c r="F15" s="12"/>
      <c r="G15" s="12"/>
    </row>
    <row r="16" ht="22.75" customHeight="1" spans="1:7">
      <c r="A16" s="72"/>
      <c r="B16" s="75"/>
      <c r="C16" s="72" t="s">
        <v>152</v>
      </c>
      <c r="D16" s="74">
        <v>310929.8</v>
      </c>
      <c r="E16" s="12"/>
      <c r="F16" s="12"/>
      <c r="G16" s="12"/>
    </row>
    <row r="17" ht="22.75" customHeight="1" spans="1:7">
      <c r="A17" s="72"/>
      <c r="B17" s="75"/>
      <c r="C17" s="72" t="s">
        <v>153</v>
      </c>
      <c r="D17" s="74"/>
      <c r="E17" s="12"/>
      <c r="F17" s="12"/>
      <c r="G17" s="12"/>
    </row>
    <row r="18" ht="22.75" customHeight="1" spans="1:7">
      <c r="A18" s="72"/>
      <c r="B18" s="75"/>
      <c r="C18" s="72" t="s">
        <v>154</v>
      </c>
      <c r="D18" s="74">
        <v>20907544.44</v>
      </c>
      <c r="E18" s="12"/>
      <c r="F18" s="12"/>
      <c r="G18" s="12"/>
    </row>
    <row r="19" ht="22.75" customHeight="1" spans="1:7">
      <c r="A19" s="72"/>
      <c r="B19" s="72"/>
      <c r="C19" s="72" t="s">
        <v>155</v>
      </c>
      <c r="D19" s="74"/>
      <c r="E19" s="12"/>
      <c r="F19" s="12"/>
      <c r="G19" s="12"/>
    </row>
    <row r="20" ht="22.75" customHeight="1" spans="1:7">
      <c r="A20" s="72"/>
      <c r="B20" s="72"/>
      <c r="C20" s="72" t="s">
        <v>156</v>
      </c>
      <c r="D20" s="74"/>
      <c r="E20" s="12"/>
      <c r="F20" s="12"/>
      <c r="G20" s="12"/>
    </row>
    <row r="21" ht="22.75" customHeight="1" spans="1:7">
      <c r="A21" s="72"/>
      <c r="B21" s="72"/>
      <c r="C21" s="72" t="s">
        <v>157</v>
      </c>
      <c r="D21" s="74"/>
      <c r="E21" s="12"/>
      <c r="F21" s="12"/>
      <c r="G21" s="12"/>
    </row>
    <row r="22" ht="22.75" customHeight="1" spans="1:7">
      <c r="A22" s="72"/>
      <c r="B22" s="72"/>
      <c r="C22" s="72" t="s">
        <v>158</v>
      </c>
      <c r="D22" s="74"/>
      <c r="E22" s="12"/>
      <c r="F22" s="12"/>
      <c r="G22" s="12"/>
    </row>
    <row r="23" ht="22.75" customHeight="1" spans="1:7">
      <c r="A23" s="72"/>
      <c r="B23" s="72"/>
      <c r="C23" s="72" t="s">
        <v>159</v>
      </c>
      <c r="D23" s="74"/>
      <c r="E23" s="12"/>
      <c r="F23" s="12"/>
      <c r="G23" s="12"/>
    </row>
    <row r="24" ht="22.75" customHeight="1" spans="1:7">
      <c r="A24" s="72"/>
      <c r="B24" s="72"/>
      <c r="C24" s="72" t="s">
        <v>160</v>
      </c>
      <c r="D24" s="74"/>
      <c r="E24" s="12"/>
      <c r="F24" s="12"/>
      <c r="G24" s="12"/>
    </row>
    <row r="25" ht="22.75" customHeight="1" spans="1:7">
      <c r="A25" s="72"/>
      <c r="B25" s="72"/>
      <c r="C25" s="72" t="s">
        <v>161</v>
      </c>
      <c r="D25" s="74"/>
      <c r="E25" s="12"/>
      <c r="F25" s="12"/>
      <c r="G25" s="12"/>
    </row>
    <row r="26" ht="22.75" customHeight="1" spans="1:7">
      <c r="A26" s="72"/>
      <c r="B26" s="72"/>
      <c r="C26" s="72" t="s">
        <v>162</v>
      </c>
      <c r="D26" s="74">
        <v>886900</v>
      </c>
      <c r="E26" s="12"/>
      <c r="F26" s="12"/>
      <c r="G26" s="12"/>
    </row>
    <row r="27" ht="22.75" customHeight="1" spans="1:7">
      <c r="A27" s="72"/>
      <c r="B27" s="72"/>
      <c r="C27" s="72" t="s">
        <v>163</v>
      </c>
      <c r="D27" s="74"/>
      <c r="E27" s="12"/>
      <c r="F27" s="12"/>
      <c r="G27" s="12"/>
    </row>
    <row r="28" ht="22.75" customHeight="1" spans="1:7">
      <c r="A28" s="72"/>
      <c r="B28" s="72"/>
      <c r="C28" s="72" t="s">
        <v>164</v>
      </c>
      <c r="D28" s="74"/>
      <c r="E28" s="12"/>
      <c r="F28" s="12"/>
      <c r="G28" s="12"/>
    </row>
    <row r="29" ht="22.75" customHeight="1" spans="1:7">
      <c r="A29" s="72"/>
      <c r="B29" s="72"/>
      <c r="C29" s="72" t="s">
        <v>165</v>
      </c>
      <c r="D29" s="74"/>
      <c r="E29" s="12"/>
      <c r="F29" s="12"/>
      <c r="G29" s="12"/>
    </row>
    <row r="30" ht="22.75" customHeight="1" spans="1:7">
      <c r="A30" s="72"/>
      <c r="B30" s="72"/>
      <c r="C30" s="72" t="s">
        <v>166</v>
      </c>
      <c r="D30" s="74"/>
      <c r="E30" s="12"/>
      <c r="F30" s="12"/>
      <c r="G30" s="12"/>
    </row>
    <row r="31" ht="22.75" customHeight="1" spans="1:7">
      <c r="A31" s="72"/>
      <c r="B31" s="72"/>
      <c r="C31" s="72" t="s">
        <v>167</v>
      </c>
      <c r="D31" s="74">
        <v>54209977.26</v>
      </c>
      <c r="E31" s="12"/>
      <c r="F31" s="12"/>
      <c r="G31" s="12"/>
    </row>
    <row r="32" ht="22.75" customHeight="1" spans="1:7">
      <c r="A32" s="72"/>
      <c r="B32" s="72"/>
      <c r="C32" s="72" t="s">
        <v>168</v>
      </c>
      <c r="D32" s="74"/>
      <c r="E32" s="12"/>
      <c r="F32" s="12"/>
      <c r="G32" s="12"/>
    </row>
    <row r="33" ht="22.75" customHeight="1" spans="1:7">
      <c r="A33" s="72"/>
      <c r="B33" s="72"/>
      <c r="C33" s="72" t="s">
        <v>169</v>
      </c>
      <c r="D33" s="74"/>
      <c r="E33" s="12"/>
      <c r="F33" s="12"/>
      <c r="G33" s="12"/>
    </row>
    <row r="34" ht="22.75" customHeight="1" spans="1:7">
      <c r="A34" s="72"/>
      <c r="B34" s="72"/>
      <c r="C34" s="72" t="s">
        <v>170</v>
      </c>
      <c r="D34" s="74"/>
      <c r="E34" s="12"/>
      <c r="F34" s="12"/>
      <c r="G34" s="12"/>
    </row>
    <row r="35" ht="22.75" customHeight="1" spans="1:7">
      <c r="A35" s="72"/>
      <c r="B35" s="72"/>
      <c r="C35" s="72" t="s">
        <v>171</v>
      </c>
      <c r="D35" s="74"/>
      <c r="E35" s="12"/>
      <c r="F35" s="12"/>
      <c r="G35" s="12"/>
    </row>
    <row r="36" ht="22.75" customHeight="1" spans="1:7">
      <c r="A36" s="72"/>
      <c r="B36" s="72"/>
      <c r="C36" s="72" t="s">
        <v>172</v>
      </c>
      <c r="D36" s="73"/>
      <c r="E36" s="12"/>
      <c r="F36" s="12"/>
      <c r="G36" s="12"/>
    </row>
    <row r="37" ht="22.75" customHeight="1" spans="1:7">
      <c r="A37" s="69" t="s">
        <v>173</v>
      </c>
      <c r="B37" s="76">
        <f>B6</f>
        <v>76745734.7</v>
      </c>
      <c r="C37" s="69" t="s">
        <v>174</v>
      </c>
      <c r="D37" s="77">
        <f>D6</f>
        <v>76745734.7</v>
      </c>
      <c r="E37" s="46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3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E23" sqref="E23"/>
    </sheetView>
  </sheetViews>
  <sheetFormatPr defaultColWidth="10" defaultRowHeight="13.5" outlineLevelRow="7"/>
  <cols>
    <col min="1" max="1" width="15.875" customWidth="1"/>
    <col min="2" max="2" width="15.125" customWidth="1"/>
    <col min="3" max="3" width="15.875" customWidth="1"/>
    <col min="4" max="4" width="14.25" customWidth="1"/>
    <col min="5" max="5" width="15.2" customWidth="1"/>
    <col min="6" max="6" width="13.75" customWidth="1"/>
    <col min="7" max="7" width="7.75" customWidth="1"/>
    <col min="8" max="8" width="14.125" customWidth="1"/>
    <col min="9" max="9" width="7.375" customWidth="1"/>
    <col min="10" max="10" width="7.125" customWidth="1"/>
    <col min="11" max="11" width="9.5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175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7" t="s">
        <v>37</v>
      </c>
      <c r="K3" s="47"/>
    </row>
    <row r="4" ht="22.75" customHeight="1" spans="1:11">
      <c r="A4" s="69" t="s">
        <v>176</v>
      </c>
      <c r="B4" s="69" t="s">
        <v>118</v>
      </c>
      <c r="C4" s="69" t="s">
        <v>177</v>
      </c>
      <c r="D4" s="69"/>
      <c r="E4" s="69"/>
      <c r="F4" s="69" t="s">
        <v>178</v>
      </c>
      <c r="G4" s="69"/>
      <c r="H4" s="69"/>
      <c r="I4" s="69" t="s">
        <v>179</v>
      </c>
      <c r="J4" s="69"/>
      <c r="K4" s="69"/>
    </row>
    <row r="5" ht="22.75" customHeight="1" spans="1:11">
      <c r="A5" s="69"/>
      <c r="B5" s="69"/>
      <c r="C5" s="42" t="s">
        <v>118</v>
      </c>
      <c r="D5" s="42" t="s">
        <v>115</v>
      </c>
      <c r="E5" s="42" t="s">
        <v>116</v>
      </c>
      <c r="F5" s="42" t="s">
        <v>118</v>
      </c>
      <c r="G5" s="42" t="s">
        <v>115</v>
      </c>
      <c r="H5" s="42" t="s">
        <v>116</v>
      </c>
      <c r="I5" s="42" t="s">
        <v>118</v>
      </c>
      <c r="J5" s="42" t="s">
        <v>115</v>
      </c>
      <c r="K5" s="42" t="s">
        <v>116</v>
      </c>
    </row>
    <row r="6" ht="22.75" customHeight="1" spans="1:11">
      <c r="A6" s="43" t="s">
        <v>118</v>
      </c>
      <c r="B6" s="70">
        <f>C6+F6</f>
        <v>76745734.7</v>
      </c>
      <c r="C6" s="70">
        <f>SUM(D6:E6)</f>
        <v>22535757.44</v>
      </c>
      <c r="D6" s="70">
        <f>SUM(D7:D8)</f>
        <v>5761057.44</v>
      </c>
      <c r="E6" s="70">
        <f>SUM(E7:E8)</f>
        <v>16774700</v>
      </c>
      <c r="F6" s="70">
        <v>54209977.26</v>
      </c>
      <c r="G6" s="70"/>
      <c r="H6" s="70">
        <v>54209977.26</v>
      </c>
      <c r="I6" s="70"/>
      <c r="J6" s="70"/>
      <c r="K6" s="70"/>
    </row>
    <row r="7" ht="22.75" customHeight="1" spans="1:11">
      <c r="A7" s="15" t="s">
        <v>3</v>
      </c>
      <c r="B7" s="70">
        <f>C7+F7</f>
        <v>76745734.7</v>
      </c>
      <c r="C7" s="70">
        <f>SUM(D7:E7)</f>
        <v>22535757.44</v>
      </c>
      <c r="D7" s="71">
        <v>5761057.44</v>
      </c>
      <c r="E7" s="71">
        <v>16774700</v>
      </c>
      <c r="F7" s="71">
        <v>54209977.26</v>
      </c>
      <c r="G7" s="71"/>
      <c r="H7" s="71">
        <v>54209977.26</v>
      </c>
      <c r="I7" s="71"/>
      <c r="J7" s="71"/>
      <c r="K7" s="71"/>
    </row>
    <row r="8" ht="22.75" customHeight="1" spans="1:11">
      <c r="A8" s="15"/>
      <c r="B8" s="70"/>
      <c r="C8" s="70"/>
      <c r="D8" s="71"/>
      <c r="E8" s="71"/>
      <c r="F8" s="71"/>
      <c r="G8" s="71"/>
      <c r="H8" s="71"/>
      <c r="I8" s="71"/>
      <c r="J8" s="71"/>
      <c r="K8" s="71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9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opLeftCell="A2" workbookViewId="0">
      <selection activeCell="D15" sqref="D15"/>
    </sheetView>
  </sheetViews>
  <sheetFormatPr defaultColWidth="10" defaultRowHeight="13.5" outlineLevelCol="4"/>
  <cols>
    <col min="1" max="1" width="7.375" customWidth="1"/>
    <col min="2" max="2" width="28.875" customWidth="1"/>
    <col min="3" max="3" width="17.875" customWidth="1"/>
    <col min="4" max="5" width="16.5" customWidth="1"/>
  </cols>
  <sheetData>
    <row r="1" ht="14.3" customHeight="1" spans="1:1">
      <c r="A1" s="60"/>
    </row>
    <row r="2" ht="61" customHeight="1" spans="1:5">
      <c r="A2" s="11" t="s">
        <v>180</v>
      </c>
      <c r="B2" s="11"/>
      <c r="C2" s="11"/>
      <c r="D2" s="11"/>
      <c r="E2" s="11"/>
    </row>
    <row r="3" ht="36" customHeight="1" spans="1:5">
      <c r="A3" s="12"/>
      <c r="B3" s="12"/>
      <c r="C3" s="47" t="s">
        <v>37</v>
      </c>
      <c r="D3" s="47"/>
      <c r="E3" s="47"/>
    </row>
    <row r="4" ht="36" customHeight="1" spans="1:5">
      <c r="A4" s="48" t="s">
        <v>113</v>
      </c>
      <c r="B4" s="48"/>
      <c r="C4" s="48" t="s">
        <v>177</v>
      </c>
      <c r="D4" s="48"/>
      <c r="E4" s="48"/>
    </row>
    <row r="5" ht="36" customHeight="1" spans="1:5">
      <c r="A5" s="61" t="s">
        <v>181</v>
      </c>
      <c r="B5" s="61" t="s">
        <v>182</v>
      </c>
      <c r="C5" s="62" t="s">
        <v>118</v>
      </c>
      <c r="D5" s="61" t="s">
        <v>115</v>
      </c>
      <c r="E5" s="61" t="s">
        <v>116</v>
      </c>
    </row>
    <row r="6" ht="36" customHeight="1" spans="1:5">
      <c r="A6" s="63"/>
      <c r="B6" s="64" t="s">
        <v>118</v>
      </c>
      <c r="C6" s="48">
        <f t="shared" ref="C6:C21" si="0">D6+E6</f>
        <v>22535757.44</v>
      </c>
      <c r="D6" s="48">
        <f>D7+D13+D19+D16+D22</f>
        <v>5761057.44</v>
      </c>
      <c r="E6" s="48">
        <f>E7+E13+E19+E16+E22</f>
        <v>16774700</v>
      </c>
    </row>
    <row r="7" ht="36" customHeight="1" spans="1:5">
      <c r="A7" s="52" t="s">
        <v>183</v>
      </c>
      <c r="B7" s="65" t="s">
        <v>184</v>
      </c>
      <c r="C7" s="48">
        <f t="shared" si="0"/>
        <v>430383.2</v>
      </c>
      <c r="D7" s="48">
        <f>D8+D11</f>
        <v>430383.2</v>
      </c>
      <c r="E7" s="48"/>
    </row>
    <row r="8" ht="36" customHeight="1" spans="1:5">
      <c r="A8" s="52" t="s">
        <v>185</v>
      </c>
      <c r="B8" s="65" t="s">
        <v>186</v>
      </c>
      <c r="C8" s="48">
        <f t="shared" si="0"/>
        <v>400236.56</v>
      </c>
      <c r="D8" s="28">
        <f>D9+D10</f>
        <v>400236.56</v>
      </c>
      <c r="E8" s="28"/>
    </row>
    <row r="9" ht="36" customHeight="1" spans="1:5">
      <c r="A9" s="52" t="s">
        <v>187</v>
      </c>
      <c r="B9" s="52" t="s">
        <v>186</v>
      </c>
      <c r="C9" s="48">
        <f t="shared" si="0"/>
        <v>76490</v>
      </c>
      <c r="D9" s="48">
        <v>76490</v>
      </c>
      <c r="E9" s="48"/>
    </row>
    <row r="10" ht="36" customHeight="1" spans="1:5">
      <c r="A10" s="52" t="s">
        <v>188</v>
      </c>
      <c r="B10" s="52" t="s">
        <v>189</v>
      </c>
      <c r="C10" s="48">
        <f t="shared" si="0"/>
        <v>323746.56</v>
      </c>
      <c r="D10" s="48">
        <v>323746.56</v>
      </c>
      <c r="E10" s="48"/>
    </row>
    <row r="11" ht="36" customHeight="1" spans="1:5">
      <c r="A11" s="52" t="s">
        <v>190</v>
      </c>
      <c r="B11" s="52" t="s">
        <v>191</v>
      </c>
      <c r="C11" s="66">
        <f t="shared" si="0"/>
        <v>30146.64</v>
      </c>
      <c r="D11" s="66">
        <f>D12</f>
        <v>30146.64</v>
      </c>
      <c r="E11" s="66"/>
    </row>
    <row r="12" ht="36" customHeight="1" spans="1:5">
      <c r="A12" s="52" t="s">
        <v>192</v>
      </c>
      <c r="B12" s="52" t="s">
        <v>191</v>
      </c>
      <c r="C12" s="66">
        <f t="shared" si="0"/>
        <v>30146.64</v>
      </c>
      <c r="D12" s="67">
        <v>30146.64</v>
      </c>
      <c r="E12" s="66"/>
    </row>
    <row r="13" ht="36" customHeight="1" spans="1:5">
      <c r="A13" s="52" t="s">
        <v>193</v>
      </c>
      <c r="B13" s="52" t="s">
        <v>194</v>
      </c>
      <c r="C13" s="66">
        <f t="shared" si="0"/>
        <v>310929.8</v>
      </c>
      <c r="D13" s="67">
        <f>D14</f>
        <v>310929.8</v>
      </c>
      <c r="E13" s="66"/>
    </row>
    <row r="14" ht="36" customHeight="1" spans="1:5">
      <c r="A14" s="52">
        <v>21011</v>
      </c>
      <c r="B14" s="52" t="s">
        <v>195</v>
      </c>
      <c r="C14" s="66">
        <f t="shared" si="0"/>
        <v>310929.8</v>
      </c>
      <c r="D14" s="67">
        <f>D15</f>
        <v>310929.8</v>
      </c>
      <c r="E14" s="66"/>
    </row>
    <row r="15" ht="36" customHeight="1" spans="1:5">
      <c r="A15" s="52">
        <v>2101101</v>
      </c>
      <c r="B15" s="52" t="s">
        <v>196</v>
      </c>
      <c r="C15" s="66">
        <f t="shared" si="0"/>
        <v>310929.8</v>
      </c>
      <c r="D15" s="66">
        <v>310929.8</v>
      </c>
      <c r="E15" s="66"/>
    </row>
    <row r="16" ht="36" customHeight="1" spans="1:5">
      <c r="A16" s="52">
        <v>212</v>
      </c>
      <c r="B16" s="52" t="s">
        <v>197</v>
      </c>
      <c r="C16" s="67">
        <f t="shared" si="0"/>
        <v>20907544.44</v>
      </c>
      <c r="D16" s="67">
        <f>D17</f>
        <v>5019744.44</v>
      </c>
      <c r="E16" s="67">
        <f>E17</f>
        <v>15887800</v>
      </c>
    </row>
    <row r="17" ht="36" customHeight="1" spans="1:5">
      <c r="A17" s="52">
        <v>21201</v>
      </c>
      <c r="B17" s="52" t="s">
        <v>198</v>
      </c>
      <c r="C17" s="67">
        <f t="shared" si="0"/>
        <v>20907544.44</v>
      </c>
      <c r="D17" s="67">
        <f>D18</f>
        <v>5019744.44</v>
      </c>
      <c r="E17" s="67">
        <f>E18</f>
        <v>15887800</v>
      </c>
    </row>
    <row r="18" ht="36" customHeight="1" spans="1:5">
      <c r="A18" s="52">
        <v>2120101</v>
      </c>
      <c r="B18" s="52" t="s">
        <v>198</v>
      </c>
      <c r="C18" s="66">
        <f t="shared" si="0"/>
        <v>20907544.44</v>
      </c>
      <c r="D18" s="66">
        <v>5019744.44</v>
      </c>
      <c r="E18" s="68">
        <v>15887800</v>
      </c>
    </row>
    <row r="19" ht="36" customHeight="1" spans="1:5">
      <c r="A19" s="52">
        <v>221</v>
      </c>
      <c r="B19" s="52" t="s">
        <v>199</v>
      </c>
      <c r="C19" s="67">
        <f t="shared" si="0"/>
        <v>886900</v>
      </c>
      <c r="D19" s="67">
        <f>D20</f>
        <v>0</v>
      </c>
      <c r="E19" s="67">
        <f>E20</f>
        <v>886900</v>
      </c>
    </row>
    <row r="20" ht="36" customHeight="1" spans="1:5">
      <c r="A20" s="52">
        <v>22101</v>
      </c>
      <c r="B20" s="52" t="s">
        <v>200</v>
      </c>
      <c r="C20" s="67">
        <f t="shared" si="0"/>
        <v>886900</v>
      </c>
      <c r="D20" s="67">
        <f>D21</f>
        <v>0</v>
      </c>
      <c r="E20" s="67">
        <f>E21</f>
        <v>886900</v>
      </c>
    </row>
    <row r="21" ht="36" customHeight="1" spans="1:5">
      <c r="A21" s="52">
        <v>2210105</v>
      </c>
      <c r="B21" s="52" t="s">
        <v>201</v>
      </c>
      <c r="C21" s="66">
        <f t="shared" si="0"/>
        <v>886900</v>
      </c>
      <c r="D21" s="66"/>
      <c r="E21" s="66">
        <v>886900</v>
      </c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workbookViewId="0">
      <selection activeCell="E10" sqref="E10"/>
    </sheetView>
  </sheetViews>
  <sheetFormatPr defaultColWidth="10" defaultRowHeight="13.5" outlineLevelCol="4"/>
  <cols>
    <col min="1" max="1" width="9.75" customWidth="1"/>
    <col min="2" max="2" width="23.75" customWidth="1"/>
    <col min="3" max="3" width="19.625" customWidth="1"/>
    <col min="4" max="4" width="19.875" customWidth="1"/>
    <col min="5" max="5" width="21.4416666666667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202</v>
      </c>
      <c r="B2" s="11"/>
      <c r="C2" s="11"/>
      <c r="D2" s="11"/>
      <c r="E2" s="11"/>
    </row>
    <row r="3" ht="22.75" customHeight="1" spans="1:5">
      <c r="A3" s="46"/>
      <c r="B3" s="46"/>
      <c r="C3" s="12"/>
      <c r="D3" s="12"/>
      <c r="E3" s="47" t="s">
        <v>37</v>
      </c>
    </row>
    <row r="4" ht="22.75" customHeight="1" spans="1:5">
      <c r="A4" s="48" t="s">
        <v>203</v>
      </c>
      <c r="B4" s="48"/>
      <c r="C4" s="48" t="s">
        <v>204</v>
      </c>
      <c r="D4" s="48"/>
      <c r="E4" s="48"/>
    </row>
    <row r="5" ht="22.75" customHeight="1" spans="1:5">
      <c r="A5" s="48" t="s">
        <v>181</v>
      </c>
      <c r="B5" s="48" t="s">
        <v>182</v>
      </c>
      <c r="C5" s="48" t="s">
        <v>118</v>
      </c>
      <c r="D5" s="48" t="s">
        <v>205</v>
      </c>
      <c r="E5" s="48" t="s">
        <v>206</v>
      </c>
    </row>
    <row r="6" ht="28.5" customHeight="1" spans="1:5">
      <c r="A6" s="49"/>
      <c r="B6" s="50" t="s">
        <v>118</v>
      </c>
      <c r="C6" s="51">
        <f t="shared" ref="C6:C11" si="0">SUM(D6+E6)</f>
        <v>5761057.44</v>
      </c>
      <c r="D6" s="51">
        <f>SUM(D7+D16+D28)</f>
        <v>5285094.06</v>
      </c>
      <c r="E6" s="51">
        <f>SUM(E7+E16+E28)</f>
        <v>475963.38</v>
      </c>
    </row>
    <row r="7" ht="28.5" customHeight="1" spans="1:5">
      <c r="A7" s="52" t="s">
        <v>207</v>
      </c>
      <c r="B7" s="52" t="s">
        <v>208</v>
      </c>
      <c r="C7" s="51">
        <f t="shared" si="0"/>
        <v>5208604.06</v>
      </c>
      <c r="D7" s="31">
        <f>SUM(D8:D15)</f>
        <v>5208604.06</v>
      </c>
      <c r="E7" s="31">
        <v>0</v>
      </c>
    </row>
    <row r="8" ht="28.5" customHeight="1" spans="1:5">
      <c r="A8" s="53" t="s">
        <v>209</v>
      </c>
      <c r="B8" s="53" t="s">
        <v>210</v>
      </c>
      <c r="C8" s="51">
        <f t="shared" si="0"/>
        <v>1937314.8</v>
      </c>
      <c r="D8" s="31">
        <v>1937314.8</v>
      </c>
      <c r="E8" s="31"/>
    </row>
    <row r="9" ht="28.5" customHeight="1" spans="1:5">
      <c r="A9" s="53" t="s">
        <v>211</v>
      </c>
      <c r="B9" s="53" t="s">
        <v>212</v>
      </c>
      <c r="C9" s="51">
        <f t="shared" si="0"/>
        <v>715014.86</v>
      </c>
      <c r="D9" s="31">
        <v>715014.86</v>
      </c>
      <c r="E9" s="31"/>
    </row>
    <row r="10" ht="28.5" customHeight="1" spans="1:5">
      <c r="A10" s="53" t="s">
        <v>213</v>
      </c>
      <c r="B10" s="53" t="s">
        <v>214</v>
      </c>
      <c r="C10" s="51">
        <f t="shared" si="0"/>
        <v>920417.4</v>
      </c>
      <c r="D10" s="31">
        <v>920417.4</v>
      </c>
      <c r="E10" s="31"/>
    </row>
    <row r="11" ht="28.5" customHeight="1" spans="1:5">
      <c r="A11" s="53"/>
      <c r="B11" s="53" t="s">
        <v>215</v>
      </c>
      <c r="C11" s="51">
        <f t="shared" si="0"/>
        <v>926400</v>
      </c>
      <c r="D11" s="31">
        <v>926400</v>
      </c>
      <c r="E11" s="31"/>
    </row>
    <row r="12" ht="28.5" customHeight="1" spans="1:5">
      <c r="A12" s="53"/>
      <c r="B12" s="53" t="s">
        <v>216</v>
      </c>
      <c r="C12" s="51">
        <f t="shared" ref="C12:C30" si="1">SUM(D12+E12)</f>
        <v>44634</v>
      </c>
      <c r="D12" s="31">
        <v>44634</v>
      </c>
      <c r="E12" s="31"/>
    </row>
    <row r="13" ht="28.5" customHeight="1" spans="1:5">
      <c r="A13" s="53" t="s">
        <v>217</v>
      </c>
      <c r="B13" s="54" t="s">
        <v>218</v>
      </c>
      <c r="C13" s="51">
        <f t="shared" si="1"/>
        <v>323746.56</v>
      </c>
      <c r="D13" s="31">
        <v>323746.56</v>
      </c>
      <c r="E13" s="31"/>
    </row>
    <row r="14" ht="28.5" customHeight="1" spans="1:5">
      <c r="A14" s="53" t="s">
        <v>219</v>
      </c>
      <c r="B14" s="54" t="s">
        <v>220</v>
      </c>
      <c r="C14" s="51">
        <f t="shared" si="1"/>
        <v>310929.8</v>
      </c>
      <c r="D14" s="31">
        <v>310929.8</v>
      </c>
      <c r="E14" s="31"/>
    </row>
    <row r="15" ht="28.5" customHeight="1" spans="1:5">
      <c r="A15" s="53" t="s">
        <v>221</v>
      </c>
      <c r="B15" s="54" t="s">
        <v>222</v>
      </c>
      <c r="C15" s="51">
        <f t="shared" si="1"/>
        <v>30146.64</v>
      </c>
      <c r="D15" s="31">
        <v>30146.64</v>
      </c>
      <c r="E15" s="31"/>
    </row>
    <row r="16" ht="28.5" customHeight="1" spans="1:5">
      <c r="A16" s="52" t="s">
        <v>223</v>
      </c>
      <c r="B16" s="55" t="s">
        <v>224</v>
      </c>
      <c r="C16" s="51">
        <f t="shared" si="1"/>
        <v>475963.38</v>
      </c>
      <c r="D16" s="31"/>
      <c r="E16" s="31">
        <f>SUM(E17:E27)</f>
        <v>475963.38</v>
      </c>
    </row>
    <row r="17" ht="28.5" customHeight="1" spans="1:5">
      <c r="A17" s="53" t="s">
        <v>225</v>
      </c>
      <c r="B17" s="56" t="s">
        <v>226</v>
      </c>
      <c r="C17" s="51">
        <f t="shared" si="1"/>
        <v>57300</v>
      </c>
      <c r="D17" s="31"/>
      <c r="E17" s="31">
        <v>57300</v>
      </c>
    </row>
    <row r="18" ht="28.5" customHeight="1" spans="1:5">
      <c r="A18" s="53" t="s">
        <v>227</v>
      </c>
      <c r="B18" s="56" t="s">
        <v>228</v>
      </c>
      <c r="C18" s="51">
        <f t="shared" si="1"/>
        <v>30000</v>
      </c>
      <c r="D18" s="31"/>
      <c r="E18" s="31">
        <v>30000</v>
      </c>
    </row>
    <row r="19" ht="28.5" customHeight="1" spans="1:5">
      <c r="A19" s="53" t="s">
        <v>229</v>
      </c>
      <c r="B19" s="56" t="s">
        <v>230</v>
      </c>
      <c r="C19" s="51">
        <f t="shared" si="1"/>
        <v>10000</v>
      </c>
      <c r="D19" s="31"/>
      <c r="E19" s="31">
        <v>10000</v>
      </c>
    </row>
    <row r="20" ht="28.5" customHeight="1" spans="1:5">
      <c r="A20" s="53" t="s">
        <v>231</v>
      </c>
      <c r="B20" s="56" t="s">
        <v>232</v>
      </c>
      <c r="C20" s="51">
        <f t="shared" si="1"/>
        <v>41000</v>
      </c>
      <c r="D20" s="31"/>
      <c r="E20" s="31">
        <v>41000</v>
      </c>
    </row>
    <row r="21" ht="28.5" customHeight="1" spans="1:5">
      <c r="A21" s="53" t="s">
        <v>233</v>
      </c>
      <c r="B21" s="56" t="s">
        <v>234</v>
      </c>
      <c r="C21" s="51">
        <f t="shared" si="1"/>
        <v>62000</v>
      </c>
      <c r="D21" s="31"/>
      <c r="E21" s="31">
        <v>62000</v>
      </c>
    </row>
    <row r="22" ht="28.5" customHeight="1" spans="1:5">
      <c r="A22" s="53" t="s">
        <v>235</v>
      </c>
      <c r="B22" s="56" t="s">
        <v>236</v>
      </c>
      <c r="C22" s="51">
        <f t="shared" si="1"/>
        <v>10000</v>
      </c>
      <c r="D22" s="31"/>
      <c r="E22" s="31">
        <v>10000</v>
      </c>
    </row>
    <row r="23" ht="28.5" customHeight="1" spans="1:5">
      <c r="A23" s="53" t="s">
        <v>237</v>
      </c>
      <c r="B23" s="56" t="s">
        <v>238</v>
      </c>
      <c r="C23" s="51">
        <f t="shared" si="1"/>
        <v>12700</v>
      </c>
      <c r="D23" s="31"/>
      <c r="E23" s="31">
        <v>12700</v>
      </c>
    </row>
    <row r="24" ht="28.5" customHeight="1" spans="1:5">
      <c r="A24" s="53">
        <v>30211</v>
      </c>
      <c r="B24" s="56" t="s">
        <v>239</v>
      </c>
      <c r="C24" s="51">
        <f t="shared" si="1"/>
        <v>17000</v>
      </c>
      <c r="D24" s="31"/>
      <c r="E24" s="31">
        <v>17000</v>
      </c>
    </row>
    <row r="25" ht="28.5" customHeight="1" spans="1:5">
      <c r="A25" s="53">
        <v>20228</v>
      </c>
      <c r="B25" s="56" t="s">
        <v>240</v>
      </c>
      <c r="C25" s="51">
        <f t="shared" si="1"/>
        <v>66079.94</v>
      </c>
      <c r="D25" s="31"/>
      <c r="E25" s="31">
        <v>66079.94</v>
      </c>
    </row>
    <row r="26" ht="28.5" customHeight="1" spans="1:5">
      <c r="A26" s="53">
        <v>30229</v>
      </c>
      <c r="B26" s="56" t="s">
        <v>241</v>
      </c>
      <c r="C26" s="51">
        <f t="shared" si="1"/>
        <v>57683.44</v>
      </c>
      <c r="D26" s="31"/>
      <c r="E26" s="31">
        <v>57683.44</v>
      </c>
    </row>
    <row r="27" ht="28.5" customHeight="1" spans="1:5">
      <c r="A27" s="53">
        <v>30229</v>
      </c>
      <c r="B27" s="56" t="s">
        <v>242</v>
      </c>
      <c r="C27" s="51">
        <f t="shared" si="1"/>
        <v>112200</v>
      </c>
      <c r="D27" s="31"/>
      <c r="E27" s="31">
        <v>112200</v>
      </c>
    </row>
    <row r="28" ht="28.5" customHeight="1" spans="1:5">
      <c r="A28" s="57">
        <v>303</v>
      </c>
      <c r="B28" s="58" t="s">
        <v>243</v>
      </c>
      <c r="C28" s="51">
        <f t="shared" si="1"/>
        <v>76490</v>
      </c>
      <c r="D28" s="31">
        <f>SUM(D29:D30)</f>
        <v>76490</v>
      </c>
      <c r="E28" s="31"/>
    </row>
    <row r="29" ht="28.5" customHeight="1" spans="1:5">
      <c r="A29" s="59">
        <v>30305</v>
      </c>
      <c r="B29" s="54" t="s">
        <v>244</v>
      </c>
      <c r="C29" s="51">
        <f t="shared" si="1"/>
        <v>51240</v>
      </c>
      <c r="D29" s="31">
        <v>51240</v>
      </c>
      <c r="E29" s="31"/>
    </row>
    <row r="30" ht="28.5" customHeight="1" spans="1:5">
      <c r="A30" s="59">
        <v>30399</v>
      </c>
      <c r="B30" s="54" t="s">
        <v>245</v>
      </c>
      <c r="C30" s="51">
        <f t="shared" si="1"/>
        <v>25250</v>
      </c>
      <c r="D30" s="31">
        <v>25250</v>
      </c>
      <c r="E30" s="31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scale="9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企业用户_617171040</cp:lastModifiedBy>
  <dcterms:created xsi:type="dcterms:W3CDTF">2023-01-31T08:53:00Z</dcterms:created>
  <dcterms:modified xsi:type="dcterms:W3CDTF">2024-03-08T02:42:35Z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54C80BC5E32D4B2596A6365A6DA0E22A</vt:lpwstr>
  </property>
</Properties>
</file>