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表10!$A$1:$C$15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<sst xmlns="http://schemas.openxmlformats.org/spreadsheetml/2006/main" count="376" uniqueCount="289">
  <si>
    <t>单位代码：</t>
  </si>
  <si>
    <t>单位名称：</t>
  </si>
  <si>
    <t>宁县住房和城乡建设局</t>
  </si>
  <si>
    <t>部门预算公开表</t>
  </si>
  <si>
    <t xml:space="preserve">     </t>
  </si>
  <si>
    <t>编制日期：</t>
  </si>
  <si>
    <t>2025年2月17</t>
  </si>
  <si>
    <t>部门领导：</t>
  </si>
  <si>
    <t>王剑</t>
  </si>
  <si>
    <t>财务负责人：</t>
  </si>
  <si>
    <t>郭喜宁</t>
  </si>
  <si>
    <t>制表人：</t>
  </si>
  <si>
    <t>董永峰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</si>
  <si>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</si>
  <si>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</si>
  <si>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</si>
  <si>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</si>
  <si>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</si>
  <si>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</si>
  <si>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</si>
  <si>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</si>
  <si>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</si>
  <si>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</si>
  <si>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</si>
  <si>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</si>
  <si>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</si>
  <si>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</si>
  <si>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</si>
  <si>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</si>
  <si>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</si>
  <si>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</si>
  <si>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</si>
  <si>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</si>
  <si>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</si>
  <si>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</si>
  <si>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</si>
  <si>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</si>
  <si>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</si>
  <si>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</si>
  <si>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</si>
  <si>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</si>
  <si>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</si>
  <si>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</si>
  <si>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</si>
  <si>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</si>
  <si>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</si>
  <si>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</si>
  <si>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</si>
  <si>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</si>
  <si>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</si>
  <si>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</si>
  <si>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</si>
  <si>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</si>
  <si>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</si>
  <si>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</si>
  <si>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</si>
  <si>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</si>
  <si>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</si>
  <si>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</si>
  <si>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</si>
  <si>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</si>
  <si>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</si>
  <si>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</si>
  <si>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</si>
  <si>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</si>
  <si>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</si>
  <si>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</si>
  <si>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</si>
  <si>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</si>
  <si>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</si>
  <si>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</si>
  <si>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</si>
  <si>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</si>
  <si>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</si>
  <si>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</si>
  <si>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</si>
  <si>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</si>
  <si>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</si>
  <si>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</si>
  <si>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</si>
  <si>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</si>
  <si>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</si>
  <si>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</si>
  <si>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</si>
  <si>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</si>
  <si>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</si>
  <si>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</si>
  <si>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</si>
  <si>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</si>
  <si>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</si>
  <si>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</si>
  <si>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</si>
  <si>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</si>
  <si>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</si>
  <si>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</si>
  <si>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</si>
  <si>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</si>
  <si>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</si>
  <si>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</si>
  <si>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</si>
  <si>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</si>
  <si>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</si>
  <si>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</si>
  <si>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</si>
  <si>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</si>
  <si>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</si>
  <si>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</si>
  <si>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</si>
  <si>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</si>
  <si>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</si>
  <si>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</si>
  <si>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</si>
  <si>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</si>
  <si>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</si>
  <si>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</si>
  <si>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</si>
  <si>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</si>
  <si>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</si>
  <si>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</si>
  <si>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206-科学技术支出</t>
  </si>
  <si>
    <t>20699-其他科学技术支出</t>
  </si>
  <si>
    <t>2069999-其他科学技术支出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</si>
  <si>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</si>
  <si>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</si>
  <si>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</si>
  <si>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</si>
  <si>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</si>
  <si>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</si>
  <si>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</si>
  <si>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</si>
  <si>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</si>
  <si>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</si>
  <si>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</si>
  <si>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212-城乡社区支出</t>
  </si>
  <si>
    <t>21201-城乡社区管理事务</t>
  </si>
  <si>
    <t>2120101-行政运行</t>
  </si>
  <si>
    <t>21205-城乡社区环境卫生</t>
  </si>
  <si>
    <t>2120501-城乡社区环境卫生</t>
  </si>
  <si>
    <t>21298-超长期特别国债安排的支出</t>
  </si>
  <si>
    <t>2129801-城乡社区公共设施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</si>
  <si>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</si>
  <si>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</si>
  <si>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</si>
  <si>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</si>
  <si>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</si>
  <si>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</si>
  <si>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</si>
  <si>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</si>
  <si>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</si>
  <si>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</si>
  <si>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</si>
  <si>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</si>
  <si>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</si>
  <si>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</si>
  <si>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</si>
  <si>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</si>
  <si>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</si>
  <si>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</si>
  <si>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</si>
  <si>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</si>
  <si>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</si>
  <si>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</si>
  <si>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</si>
  <si>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</si>
  <si>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</si>
  <si>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</si>
  <si>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</si>
  <si>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</si>
  <si>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</si>
  <si>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</si>
  <si>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</si>
  <si>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</si>
  <si>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</si>
  <si>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</si>
  <si>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</si>
  <si>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</si>
  <si>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</si>
  <si>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</si>
  <si>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</si>
  <si>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</si>
  <si>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</si>
  <si>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</si>
  <si>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</si>
  <si>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</si>
  <si>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</si>
  <si>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</si>
  <si>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</si>
  <si>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</si>
  <si>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</si>
  <si>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</si>
  <si>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</si>
  <si>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</si>
  <si>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</si>
  <si>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</si>
  <si>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</si>
  <si>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</si>
  <si>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</si>
  <si>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</si>
  <si>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</si>
  <si>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</si>
  <si>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</si>
  <si>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</si>
  <si>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</si>
  <si>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</si>
  <si>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行政单位医疗</t>
  </si>
  <si>
    <t>城乡社区支出</t>
  </si>
  <si>
    <t>城乡社区管理事务</t>
  </si>
  <si>
    <t>行政运行</t>
  </si>
  <si>
    <t>城乡社区环境卫生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</si>
  <si>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</si>
  <si>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</si>
  <si>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</si>
  <si>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</si>
  <si>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</si>
  <si>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</si>
  <si>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</si>
  <si>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</si>
  <si>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</si>
  <si>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30103</t>
  </si>
  <si>
    <t>奖金</t>
  </si>
  <si>
    <t>30112</t>
  </si>
  <si>
    <t>其他社会保障缴费</t>
  </si>
  <si>
    <t>302</t>
  </si>
  <si>
    <t>商品服务支出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</si>
  <si>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</si>
  <si>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</si>
  <si>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</si>
  <si>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</si>
  <si>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</si>
  <si>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</si>
  <si>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</si>
  <si>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</si>
  <si>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</si>
  <si>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维修费</t>
  </si>
  <si>
    <t>30218</t>
  </si>
  <si>
    <t>专用燃料费</t>
  </si>
  <si>
    <t>30226</t>
  </si>
  <si>
    <t>劳务费</t>
  </si>
  <si>
    <t>30227</t>
  </si>
  <si>
    <t>委托业务费</t>
  </si>
  <si>
    <t>30228</t>
  </si>
  <si>
    <t>工会费</t>
  </si>
  <si>
    <t>30229</t>
  </si>
  <si>
    <t>福利费</t>
  </si>
  <si>
    <t>30239</t>
  </si>
  <si>
    <t>其他交通费用（车补）</t>
  </si>
  <si>
    <t>303</t>
  </si>
  <si>
    <t>对个人和家庭的补助</t>
  </si>
  <si>
    <t>30302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</si>
  <si>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</si>
  <si>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</si>
  <si>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</si>
  <si>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</si>
  <si>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</si>
  <si>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</si>
  <si>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</si>
  <si>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</si>
  <si>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</si>
  <si>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</si>
  <si>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</si>
  <si>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</si>
  <si>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</si>
  <si>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</si>
  <si>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</si>
  <si>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30225</t>
  </si>
  <si>
    <t>30299</t>
  </si>
  <si>
    <t>其他商品和服务支出</t>
  </si>
  <si>
    <t>政府性基金预算支出情况表</t>
  </si>
  <si>
    <t>项        目</t>
  </si>
  <si>
    <t>编码</t>
  </si>
  <si>
    <t>名称</t>
  </si>
  <si>
    <t>超长期特别国债安排的支出</t>
  </si>
  <si>
    <t>城乡社区公共设施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</si>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</sst>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#0.00"/>
    <numFmt numFmtId="180" formatCode="#,##0.00_ ;[Red]\-#,##0.00\ "/>
    <numFmt numFmtId="181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1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49" fontId="17" fillId="3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/>
    </xf>
    <xf numFmtId="178" fontId="22" fillId="3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179" fontId="10" fillId="0" borderId="2" xfId="0" applyNumberFormat="1" applyFont="1" applyBorder="1" applyAlignment="1">
      <alignment vertical="center" wrapText="1"/>
    </xf>
    <xf numFmtId="179" fontId="10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7" fontId="2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15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5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80" fontId="20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0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6" sqref="I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4">
        <v>303001</v>
      </c>
      <c r="D3" s="9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5" t="s">
        <v>3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6" t="s">
        <v>5</v>
      </c>
      <c r="G10" s="9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6" t="s">
        <v>7</v>
      </c>
      <c r="C12" s="98" t="s">
        <v>8</v>
      </c>
      <c r="D12" s="12"/>
      <c r="E12" s="96" t="s">
        <v>9</v>
      </c>
      <c r="F12" s="10" t="s">
        <v>10</v>
      </c>
      <c r="G12" s="12"/>
      <c r="H12" s="9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C22" sqref="C22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0" t="s">
        <v>14</v>
      </c>
      <c r="C2" s="90"/>
    </row>
    <row r="3" ht="29.35" customHeight="1" spans="1:3">
      <c r="A3" s="91"/>
      <c r="B3" s="92" t="s">
        <v>15</v>
      </c>
      <c r="C3" s="92" t="s">
        <v>16</v>
      </c>
    </row>
    <row r="4" ht="28.45" customHeight="1" spans="1:3">
      <c r="A4" s="83"/>
      <c r="B4" s="93" t="s">
        <v>17</v>
      </c>
      <c r="C4" s="71" t="s">
        <v>18</v>
      </c>
    </row>
    <row r="5" ht="28.45" customHeight="1" spans="1:3">
      <c r="A5" s="83"/>
      <c r="B5" s="93" t="s">
        <v>19</v>
      </c>
      <c r="C5" s="71" t="s">
        <v>20</v>
      </c>
    </row>
    <row r="6" ht="28.45" customHeight="1" spans="1:3">
      <c r="A6" s="83"/>
      <c r="B6" s="93" t="s">
        <v>21</v>
      </c>
      <c r="C6" s="71" t="s">
        <v>22</v>
      </c>
    </row>
    <row r="7" ht="28.45" customHeight="1" spans="1:3">
      <c r="A7" s="83"/>
      <c r="B7" s="93" t="s">
        <v>23</v>
      </c>
      <c r="C7" s="71"/>
    </row>
    <row r="8" ht="28.45" customHeight="1" spans="1:3">
      <c r="A8" s="83"/>
      <c r="B8" s="93" t="s">
        <v>24</v>
      </c>
      <c r="C8" s="71" t="s">
        <v>25</v>
      </c>
    </row>
    <row r="9" ht="28.45" customHeight="1" spans="1:3">
      <c r="A9" s="83"/>
      <c r="B9" s="93" t="s">
        <v>26</v>
      </c>
      <c r="C9" s="71" t="s">
        <v>27</v>
      </c>
    </row>
    <row r="10" ht="28.45" customHeight="1" spans="1:3">
      <c r="A10" s="83"/>
      <c r="B10" s="93" t="s">
        <v>28</v>
      </c>
      <c r="C10" s="71" t="s">
        <v>29</v>
      </c>
    </row>
    <row r="11" ht="28.45" customHeight="1" spans="1:3">
      <c r="A11" s="83"/>
      <c r="B11" s="93" t="s">
        <v>30</v>
      </c>
      <c r="C11" s="71" t="s">
        <v>31</v>
      </c>
    </row>
    <row r="12" ht="28.45" customHeight="1" spans="1:3">
      <c r="A12" s="83"/>
      <c r="B12" s="93" t="s">
        <v>32</v>
      </c>
      <c r="C12" s="71"/>
    </row>
    <row r="13" ht="28.45" customHeight="1" spans="1:3">
      <c r="A13" s="10"/>
      <c r="B13" s="93" t="s">
        <v>33</v>
      </c>
      <c r="C13" s="71"/>
    </row>
    <row r="14" ht="28.45" customHeight="1" spans="1:3">
      <c r="A14" s="10"/>
      <c r="B14" s="93" t="s">
        <v>34</v>
      </c>
      <c r="C14" s="71" t="s">
        <v>18</v>
      </c>
    </row>
    <row r="15" ht="36" customHeight="1" spans="2:3">
      <c r="B15" s="93" t="s">
        <v>35</v>
      </c>
      <c r="C15" s="21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" workbookViewId="0">
      <selection activeCell="D17" sqref="D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6" max="6" width="12.62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3"/>
      <c r="B3" s="83"/>
      <c r="C3" s="83"/>
      <c r="D3" s="84" t="s">
        <v>37</v>
      </c>
    </row>
    <row r="4" ht="22.75" customHeight="1" spans="1:4">
      <c r="A4" s="62" t="s">
        <v>38</v>
      </c>
      <c r="B4" s="62"/>
      <c r="C4" s="62" t="s">
        <v>39</v>
      </c>
      <c r="D4" s="62"/>
    </row>
    <row r="5" ht="22.75" customHeight="1" spans="1:4">
      <c r="A5" s="62" t="s">
        <v>40</v>
      </c>
      <c r="B5" s="62" t="s">
        <v>41</v>
      </c>
      <c r="C5" s="62" t="s">
        <v>40</v>
      </c>
      <c r="D5" s="62" t="s">
        <v>41</v>
      </c>
    </row>
    <row r="6" ht="22.75" customHeight="1" spans="1:4">
      <c r="A6" s="85" t="s">
        <v>42</v>
      </c>
      <c r="B6" s="65">
        <v>35333646.09</v>
      </c>
      <c r="C6" s="85" t="s">
        <v>43</v>
      </c>
      <c r="D6" s="65"/>
    </row>
    <row r="7" ht="22.75" customHeight="1" spans="1:4">
      <c r="A7" s="85" t="s">
        <v>44</v>
      </c>
      <c r="B7" s="65"/>
      <c r="C7" s="85" t="s">
        <v>45</v>
      </c>
      <c r="D7" s="86"/>
    </row>
    <row r="8" ht="22.75" customHeight="1" spans="1:4">
      <c r="A8" s="85" t="s">
        <v>46</v>
      </c>
      <c r="B8" s="65"/>
      <c r="C8" s="85" t="s">
        <v>47</v>
      </c>
      <c r="D8" s="86"/>
    </row>
    <row r="9" ht="22.75" customHeight="1" spans="1:4">
      <c r="A9" s="85" t="s">
        <v>48</v>
      </c>
      <c r="B9" s="65"/>
      <c r="C9" s="85" t="s">
        <v>49</v>
      </c>
      <c r="D9" s="86"/>
    </row>
    <row r="10" ht="22.75" customHeight="1" spans="1:4">
      <c r="A10" s="85" t="s">
        <v>50</v>
      </c>
      <c r="B10" s="65"/>
      <c r="C10" s="85" t="s">
        <v>51</v>
      </c>
      <c r="D10" s="86"/>
    </row>
    <row r="11" ht="22.75" customHeight="1" spans="1:4">
      <c r="A11" s="85" t="s">
        <v>52</v>
      </c>
      <c r="B11" s="65"/>
      <c r="C11" s="85" t="s">
        <v>53</v>
      </c>
      <c r="D11" s="86">
        <v>15030300</v>
      </c>
    </row>
    <row r="12" ht="22.75" customHeight="1" spans="1:4">
      <c r="A12" s="85" t="s">
        <v>54</v>
      </c>
      <c r="B12" s="65"/>
      <c r="C12" s="85" t="s">
        <v>55</v>
      </c>
      <c r="D12" s="86"/>
    </row>
    <row r="13" ht="22.75" customHeight="1" spans="1:4">
      <c r="A13" s="85" t="s">
        <v>56</v>
      </c>
      <c r="B13" s="65"/>
      <c r="C13" s="85" t="s">
        <v>57</v>
      </c>
      <c r="D13" s="86">
        <v>1222548.92</v>
      </c>
    </row>
    <row r="14" ht="22.75" customHeight="1" spans="1:4">
      <c r="A14" s="85" t="s">
        <v>58</v>
      </c>
      <c r="B14" s="65"/>
      <c r="C14" s="85" t="s">
        <v>59</v>
      </c>
      <c r="D14" s="86"/>
    </row>
    <row r="15" ht="22.75" customHeight="1" spans="1:4">
      <c r="A15" s="85"/>
      <c r="B15" s="87"/>
      <c r="C15" s="85" t="s">
        <v>60</v>
      </c>
      <c r="D15" s="86">
        <v>491682.9</v>
      </c>
    </row>
    <row r="16" ht="22.75" customHeight="1" spans="1:4">
      <c r="A16" s="85"/>
      <c r="B16" s="87"/>
      <c r="C16" s="85" t="s">
        <v>61</v>
      </c>
      <c r="D16" s="86"/>
    </row>
    <row r="17" ht="22.75" customHeight="1" spans="1:4">
      <c r="A17" s="85"/>
      <c r="B17" s="87"/>
      <c r="C17" s="85" t="s">
        <v>62</v>
      </c>
      <c r="D17" s="86">
        <v>34959114.27</v>
      </c>
    </row>
    <row r="18" ht="22.75" customHeight="1" spans="1:4">
      <c r="A18" s="85"/>
      <c r="B18" s="87"/>
      <c r="C18" s="85" t="s">
        <v>63</v>
      </c>
      <c r="D18" s="86"/>
    </row>
    <row r="19" ht="22.75" customHeight="1" spans="1:4">
      <c r="A19" s="85"/>
      <c r="B19" s="87"/>
      <c r="C19" s="85" t="s">
        <v>64</v>
      </c>
      <c r="D19" s="86"/>
    </row>
    <row r="20" ht="22.75" customHeight="1" spans="1:4">
      <c r="A20" s="88"/>
      <c r="B20" s="89"/>
      <c r="C20" s="85" t="s">
        <v>65</v>
      </c>
      <c r="D20" s="86"/>
    </row>
    <row r="21" ht="22.75" customHeight="1" spans="1:4">
      <c r="A21" s="88"/>
      <c r="B21" s="89"/>
      <c r="C21" s="85" t="s">
        <v>66</v>
      </c>
      <c r="D21" s="86"/>
    </row>
    <row r="22" ht="22.75" customHeight="1" spans="1:4">
      <c r="A22" s="88"/>
      <c r="B22" s="89"/>
      <c r="C22" s="85" t="s">
        <v>67</v>
      </c>
      <c r="D22" s="86"/>
    </row>
    <row r="23" ht="22.75" customHeight="1" spans="1:4">
      <c r="A23" s="88"/>
      <c r="B23" s="89"/>
      <c r="C23" s="85" t="s">
        <v>68</v>
      </c>
      <c r="D23" s="86"/>
    </row>
    <row r="24" ht="22.75" customHeight="1" spans="1:4">
      <c r="A24" s="88"/>
      <c r="B24" s="89"/>
      <c r="C24" s="85" t="s">
        <v>69</v>
      </c>
      <c r="D24" s="86"/>
    </row>
    <row r="25" ht="22.75" customHeight="1" spans="1:4">
      <c r="A25" s="85"/>
      <c r="B25" s="87"/>
      <c r="C25" s="85" t="s">
        <v>70</v>
      </c>
      <c r="D25" s="86"/>
    </row>
    <row r="26" ht="22.75" customHeight="1" spans="1:4">
      <c r="A26" s="85"/>
      <c r="B26" s="87"/>
      <c r="C26" s="85" t="s">
        <v>71</v>
      </c>
      <c r="D26" s="86"/>
    </row>
    <row r="27" ht="22.75" customHeight="1" spans="1:4">
      <c r="A27" s="85"/>
      <c r="B27" s="87"/>
      <c r="C27" s="85" t="s">
        <v>72</v>
      </c>
      <c r="D27" s="86"/>
    </row>
    <row r="28" ht="22.75" customHeight="1" spans="1:4">
      <c r="A28" s="88"/>
      <c r="B28" s="89"/>
      <c r="C28" s="85" t="s">
        <v>73</v>
      </c>
      <c r="D28" s="86"/>
    </row>
    <row r="29" ht="22.75" customHeight="1" spans="1:4">
      <c r="A29" s="88"/>
      <c r="B29" s="89"/>
      <c r="C29" s="85" t="s">
        <v>74</v>
      </c>
      <c r="D29" s="86"/>
    </row>
    <row r="30" ht="22.75" customHeight="1" spans="1:4">
      <c r="A30" s="88"/>
      <c r="B30" s="89"/>
      <c r="C30" s="85" t="s">
        <v>75</v>
      </c>
      <c r="D30" s="86">
        <v>18863520</v>
      </c>
    </row>
    <row r="31" ht="22.75" customHeight="1" spans="1:4">
      <c r="A31" s="88"/>
      <c r="B31" s="89"/>
      <c r="C31" s="85" t="s">
        <v>76</v>
      </c>
      <c r="D31" s="86"/>
    </row>
    <row r="32" ht="22.75" customHeight="1" spans="1:4">
      <c r="A32" s="88"/>
      <c r="B32" s="89"/>
      <c r="C32" s="85" t="s">
        <v>77</v>
      </c>
      <c r="D32" s="86"/>
    </row>
    <row r="33" ht="22.75" customHeight="1" spans="1:4">
      <c r="A33" s="85"/>
      <c r="B33" s="85"/>
      <c r="C33" s="85" t="s">
        <v>78</v>
      </c>
      <c r="D33" s="86"/>
    </row>
    <row r="34" ht="22.75" customHeight="1" spans="1:4">
      <c r="A34" s="85"/>
      <c r="B34" s="85"/>
      <c r="C34" s="85" t="s">
        <v>79</v>
      </c>
      <c r="D34" s="86"/>
    </row>
    <row r="35" ht="22.75" customHeight="1" spans="1:4">
      <c r="A35" s="85"/>
      <c r="B35" s="85"/>
      <c r="C35" s="85" t="s">
        <v>80</v>
      </c>
      <c r="D35" s="86"/>
    </row>
    <row r="36" ht="22.75" customHeight="1" spans="1:4">
      <c r="A36" s="85"/>
      <c r="B36" s="85"/>
      <c r="C36" s="85"/>
      <c r="D36" s="85"/>
    </row>
    <row r="37" ht="22.75" customHeight="1" spans="1:4">
      <c r="A37" s="85"/>
      <c r="B37" s="85"/>
      <c r="C37" s="85"/>
      <c r="D37" s="85"/>
    </row>
    <row r="38" ht="22.75" customHeight="1" spans="1:4">
      <c r="A38" s="85"/>
      <c r="B38" s="85"/>
      <c r="C38" s="85"/>
      <c r="D38" s="85"/>
    </row>
    <row r="39" ht="22.75" customHeight="1" spans="1:4">
      <c r="A39" s="88" t="s">
        <v>81</v>
      </c>
      <c r="B39" s="89">
        <f>SUM(B6:B14)</f>
        <v>35333646.09</v>
      </c>
      <c r="C39" s="88" t="s">
        <v>82</v>
      </c>
      <c r="D39" s="89">
        <f>SUM(D6:D38)</f>
        <v>70567166.09</v>
      </c>
    </row>
    <row r="40" ht="22.75" customHeight="1" spans="1:4">
      <c r="A40" s="88" t="s">
        <v>83</v>
      </c>
      <c r="B40" s="89">
        <v>35233520</v>
      </c>
      <c r="C40" s="88" t="s">
        <v>84</v>
      </c>
      <c r="D40" s="89"/>
    </row>
    <row r="41" ht="22.75" customHeight="1" spans="1:4">
      <c r="A41" s="88" t="s">
        <v>85</v>
      </c>
      <c r="B41" s="87"/>
      <c r="C41" s="85"/>
      <c r="D41" s="87"/>
    </row>
    <row r="42" ht="22.75" customHeight="1" spans="1:4">
      <c r="A42" s="88" t="s">
        <v>86</v>
      </c>
      <c r="B42" s="89">
        <f>B39+B40</f>
        <v>70567166.09</v>
      </c>
      <c r="C42" s="88" t="s">
        <v>87</v>
      </c>
      <c r="D42" s="89">
        <f>D39+D40</f>
        <v>70567166.09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abSelected="1" topLeftCell="A4" workbookViewId="0">
      <selection activeCell="C17" sqref="C17"/>
    </sheetView>
  </sheetViews>
  <sheetFormatPr defaultColWidth="7.875" defaultRowHeight="12.75" customHeight="1" outlineLevelCol="2"/>
  <cols>
    <col min="1" max="1" width="46.5" style="23" customWidth="1"/>
    <col min="2" max="2" width="42.75" style="23" customWidth="1"/>
    <col min="3" max="3" width="27.375" style="23" customWidth="1"/>
    <col min="4" max="4" width="11.125" style="22"/>
    <col min="5" max="16384" width="7.875" style="22"/>
  </cols>
  <sheetData>
    <row r="1" ht="24.75" customHeight="1" spans="1:1">
      <c r="A1" s="35"/>
    </row>
    <row r="2" ht="24.75" customHeight="1" spans="1:2">
      <c r="A2" s="25" t="s">
        <v>88</v>
      </c>
      <c r="B2" s="25"/>
    </row>
    <row r="3" ht="24.75" customHeight="1" spans="1:2">
      <c r="A3" s="74"/>
      <c r="B3" s="26" t="s">
        <v>37</v>
      </c>
    </row>
    <row r="4" ht="24" customHeight="1" spans="1:2">
      <c r="A4" s="39" t="s">
        <v>40</v>
      </c>
      <c r="B4" s="39" t="s">
        <v>41</v>
      </c>
    </row>
    <row r="5" s="22" customFormat="1" ht="25" customHeight="1" spans="1:3">
      <c r="A5" s="75" t="s">
        <v>89</v>
      </c>
      <c r="B5" s="76">
        <f>B6+B7</f>
        <v>35333646.09</v>
      </c>
      <c r="C5" s="23"/>
    </row>
    <row r="6" s="22" customFormat="1" ht="25" customHeight="1" spans="1:3">
      <c r="A6" s="77" t="s">
        <v>90</v>
      </c>
      <c r="B6" s="78">
        <v>35333646.09</v>
      </c>
      <c r="C6" s="23"/>
    </row>
    <row r="7" s="22" customFormat="1" ht="25" customHeight="1" spans="1:3">
      <c r="A7" s="77" t="s">
        <v>91</v>
      </c>
      <c r="B7" s="78"/>
      <c r="C7" s="23"/>
    </row>
    <row r="8" s="22" customFormat="1" ht="25" customHeight="1" spans="1:3">
      <c r="A8" s="75" t="s">
        <v>92</v>
      </c>
      <c r="B8" s="78">
        <f>B9+B10</f>
        <v>0</v>
      </c>
      <c r="C8" s="23"/>
    </row>
    <row r="9" s="22" customFormat="1" ht="25" customHeight="1" spans="1:3">
      <c r="A9" s="77" t="s">
        <v>90</v>
      </c>
      <c r="B9" s="78"/>
      <c r="C9" s="23"/>
    </row>
    <row r="10" s="22" customFormat="1" ht="25" customHeight="1" spans="1:3">
      <c r="A10" s="77" t="s">
        <v>91</v>
      </c>
      <c r="B10" s="78"/>
      <c r="C10" s="23"/>
    </row>
    <row r="11" s="22" customFormat="1" ht="25" customHeight="1" spans="1:3">
      <c r="A11" s="75" t="s">
        <v>93</v>
      </c>
      <c r="B11" s="78"/>
      <c r="C11" s="23"/>
    </row>
    <row r="12" s="22" customFormat="1" ht="25" customHeight="1" spans="1:3">
      <c r="A12" s="77" t="s">
        <v>90</v>
      </c>
      <c r="B12" s="78"/>
      <c r="C12" s="23"/>
    </row>
    <row r="13" s="22" customFormat="1" ht="25" customHeight="1" spans="1:3">
      <c r="A13" s="77" t="s">
        <v>91</v>
      </c>
      <c r="B13" s="78"/>
      <c r="C13" s="23"/>
    </row>
    <row r="14" s="22" customFormat="1" ht="25" customHeight="1" spans="1:3">
      <c r="A14" s="79" t="s">
        <v>94</v>
      </c>
      <c r="B14" s="78">
        <f>SUM(B15:B17)</f>
        <v>0</v>
      </c>
      <c r="C14" s="23"/>
    </row>
    <row r="15" s="22" customFormat="1" ht="25" customHeight="1" spans="1:3">
      <c r="A15" s="77" t="s">
        <v>95</v>
      </c>
      <c r="B15" s="78"/>
      <c r="C15" s="23"/>
    </row>
    <row r="16" s="22" customFormat="1" ht="25" customHeight="1" spans="1:3">
      <c r="A16" s="77" t="s">
        <v>96</v>
      </c>
      <c r="B16" s="78"/>
      <c r="C16" s="23"/>
    </row>
    <row r="17" s="22" customFormat="1" ht="25" customHeight="1" spans="1:3">
      <c r="A17" s="77" t="s">
        <v>97</v>
      </c>
      <c r="B17" s="78"/>
      <c r="C17" s="23"/>
    </row>
    <row r="18" s="22" customFormat="1" ht="25" customHeight="1" spans="1:3">
      <c r="A18" s="79" t="s">
        <v>98</v>
      </c>
      <c r="B18" s="78"/>
      <c r="C18" s="23"/>
    </row>
    <row r="19" s="22" customFormat="1" ht="25" customHeight="1" spans="1:3">
      <c r="A19" s="79" t="s">
        <v>99</v>
      </c>
      <c r="B19" s="78"/>
      <c r="C19" s="23"/>
    </row>
    <row r="20" s="22" customFormat="1" ht="25" customHeight="1" spans="1:3">
      <c r="A20" s="79" t="s">
        <v>100</v>
      </c>
      <c r="B20" s="78"/>
      <c r="C20" s="23"/>
    </row>
    <row r="21" s="22" customFormat="1" ht="25" customHeight="1" spans="1:3">
      <c r="A21" s="79" t="s">
        <v>101</v>
      </c>
      <c r="B21" s="78"/>
      <c r="C21" s="23"/>
    </row>
    <row r="22" s="22" customFormat="1" ht="25" customHeight="1" spans="1:3">
      <c r="A22" s="79" t="s">
        <v>102</v>
      </c>
      <c r="B22" s="76">
        <f>B23+B26+B29+B30</f>
        <v>35233520</v>
      </c>
      <c r="C22" s="23"/>
    </row>
    <row r="23" s="22" customFormat="1" ht="25" customHeight="1" spans="1:3">
      <c r="A23" s="77" t="s">
        <v>103</v>
      </c>
      <c r="B23" s="76">
        <f>B24+B25</f>
        <v>35233520</v>
      </c>
      <c r="C23" s="23"/>
    </row>
    <row r="24" s="22" customFormat="1" ht="25" customHeight="1" spans="1:3">
      <c r="A24" s="77" t="s">
        <v>104</v>
      </c>
      <c r="B24" s="76">
        <v>35233520</v>
      </c>
      <c r="C24" s="23"/>
    </row>
    <row r="25" s="22" customFormat="1" ht="25" customHeight="1" spans="1:3">
      <c r="A25" s="77" t="s">
        <v>105</v>
      </c>
      <c r="B25" s="76"/>
      <c r="C25" s="23"/>
    </row>
    <row r="26" s="22" customFormat="1" ht="25" customHeight="1" spans="1:3">
      <c r="A26" s="77" t="s">
        <v>106</v>
      </c>
      <c r="B26" s="76">
        <f>B27+B28</f>
        <v>0</v>
      </c>
      <c r="C26" s="23"/>
    </row>
    <row r="27" s="22" customFormat="1" ht="25" customHeight="1" spans="1:3">
      <c r="A27" s="77" t="s">
        <v>107</v>
      </c>
      <c r="B27" s="76"/>
      <c r="C27" s="23"/>
    </row>
    <row r="28" s="22" customFormat="1" ht="25" customHeight="1" spans="1:3">
      <c r="A28" s="77" t="s">
        <v>108</v>
      </c>
      <c r="B28" s="76"/>
      <c r="C28" s="23"/>
    </row>
    <row r="29" s="22" customFormat="1" ht="25" customHeight="1" spans="1:3">
      <c r="A29" s="77" t="s">
        <v>109</v>
      </c>
      <c r="B29" s="76"/>
      <c r="C29" s="23"/>
    </row>
    <row r="30" s="22" customFormat="1" ht="25" customHeight="1" spans="1:3">
      <c r="A30" s="77" t="s">
        <v>110</v>
      </c>
      <c r="B30" s="76"/>
      <c r="C30" s="23"/>
    </row>
    <row r="31" ht="25" customHeight="1" spans="1:2">
      <c r="A31" s="80"/>
      <c r="B31" s="76"/>
    </row>
    <row r="32" s="22" customFormat="1" ht="25" customHeight="1" spans="1:3">
      <c r="A32" s="81" t="s">
        <v>111</v>
      </c>
      <c r="B32" s="82">
        <f>B5+B8+B14+B18+B19+B20+B21+B22</f>
        <v>70567166.09</v>
      </c>
      <c r="C32" s="2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10" workbookViewId="0">
      <selection activeCell="I16" sqref="I1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0" t="s">
        <v>113</v>
      </c>
      <c r="B4" s="70" t="s">
        <v>114</v>
      </c>
      <c r="C4" s="70" t="s">
        <v>115</v>
      </c>
      <c r="D4" s="70" t="s">
        <v>116</v>
      </c>
      <c r="E4" s="70" t="s">
        <v>117</v>
      </c>
    </row>
    <row r="5" ht="22.75" customHeight="1" spans="1:5">
      <c r="A5" s="71" t="s">
        <v>118</v>
      </c>
      <c r="B5" s="72">
        <f t="shared" ref="B5:B26" si="0">C5+D5+E5</f>
        <v>70567166.09</v>
      </c>
      <c r="C5" s="73">
        <f>C6+C9+C17+C20+C27</f>
        <v>9583346.09</v>
      </c>
      <c r="D5" s="73">
        <f>D6+D9+D17+D20+D27</f>
        <v>25750300</v>
      </c>
      <c r="E5" s="73">
        <f>E6+E9+E17+E20+E27</f>
        <v>35233520</v>
      </c>
    </row>
    <row r="6" ht="24" customHeight="1" spans="1:5">
      <c r="A6" s="44" t="s">
        <v>119</v>
      </c>
      <c r="B6" s="72">
        <f t="shared" si="0"/>
        <v>15030300</v>
      </c>
      <c r="C6" s="73">
        <f>C7</f>
        <v>0</v>
      </c>
      <c r="D6" s="73">
        <f>D7</f>
        <v>15030300</v>
      </c>
      <c r="E6" s="73">
        <f>E7</f>
        <v>0</v>
      </c>
    </row>
    <row r="7" ht="24" customHeight="1" spans="1:5">
      <c r="A7" s="44" t="s">
        <v>120</v>
      </c>
      <c r="B7" s="72">
        <f t="shared" si="0"/>
        <v>15030300</v>
      </c>
      <c r="C7" s="73">
        <f>C8</f>
        <v>0</v>
      </c>
      <c r="D7" s="73">
        <f>D8</f>
        <v>15030300</v>
      </c>
      <c r="E7" s="73">
        <f>E8</f>
        <v>0</v>
      </c>
    </row>
    <row r="8" ht="24" customHeight="1" spans="1:5">
      <c r="A8" s="44" t="s">
        <v>121</v>
      </c>
      <c r="B8" s="73">
        <f t="shared" si="0"/>
        <v>15030300</v>
      </c>
      <c r="C8" s="73"/>
      <c r="D8" s="73">
        <v>15030300</v>
      </c>
      <c r="E8" s="73"/>
    </row>
    <row r="9" ht="24" customHeight="1" spans="1:5">
      <c r="A9" s="44" t="s">
        <v>122</v>
      </c>
      <c r="B9" s="73">
        <f t="shared" si="0"/>
        <v>1222548.92</v>
      </c>
      <c r="C9" s="73">
        <f>C10+C13+C15</f>
        <v>1222548.92</v>
      </c>
      <c r="D9" s="73">
        <f>D10+D13+D15</f>
        <v>0</v>
      </c>
      <c r="E9" s="73">
        <f>E10+E13+E15</f>
        <v>0</v>
      </c>
    </row>
    <row r="10" ht="24" customHeight="1" spans="1:5">
      <c r="A10" s="44" t="s">
        <v>123</v>
      </c>
      <c r="B10" s="73">
        <f t="shared" si="0"/>
        <v>1115334.34</v>
      </c>
      <c r="C10" s="73">
        <f>C11+C12</f>
        <v>1115334.34</v>
      </c>
      <c r="D10" s="73">
        <f>D11+D12</f>
        <v>0</v>
      </c>
      <c r="E10" s="73">
        <f>E11+E12</f>
        <v>0</v>
      </c>
    </row>
    <row r="11" ht="24" customHeight="1" spans="1:5">
      <c r="A11" s="44" t="s">
        <v>124</v>
      </c>
      <c r="B11" s="73">
        <f t="shared" si="0"/>
        <v>25250</v>
      </c>
      <c r="C11" s="73">
        <v>25250</v>
      </c>
      <c r="D11" s="73"/>
      <c r="E11" s="73"/>
    </row>
    <row r="12" ht="24" customHeight="1" spans="1:5">
      <c r="A12" s="44" t="s">
        <v>125</v>
      </c>
      <c r="B12" s="73">
        <f t="shared" si="0"/>
        <v>1090084.34</v>
      </c>
      <c r="C12" s="73">
        <v>1090084.34</v>
      </c>
      <c r="D12" s="73"/>
      <c r="E12" s="73"/>
    </row>
    <row r="13" ht="24" customHeight="1" spans="1:5">
      <c r="A13" s="44" t="s">
        <v>126</v>
      </c>
      <c r="B13" s="73">
        <f t="shared" si="0"/>
        <v>55200</v>
      </c>
      <c r="C13" s="73">
        <f>C14</f>
        <v>55200</v>
      </c>
      <c r="D13" s="73">
        <f>D14</f>
        <v>0</v>
      </c>
      <c r="E13" s="73">
        <f>E14</f>
        <v>0</v>
      </c>
    </row>
    <row r="14" ht="24" customHeight="1" spans="1:5">
      <c r="A14" s="44" t="s">
        <v>127</v>
      </c>
      <c r="B14" s="73">
        <f t="shared" si="0"/>
        <v>55200</v>
      </c>
      <c r="C14" s="73">
        <v>55200</v>
      </c>
      <c r="D14" s="73"/>
      <c r="E14" s="73"/>
    </row>
    <row r="15" ht="24" customHeight="1" spans="1:5">
      <c r="A15" s="44" t="s">
        <v>128</v>
      </c>
      <c r="B15" s="73">
        <f t="shared" si="0"/>
        <v>52014.58</v>
      </c>
      <c r="C15" s="73">
        <f>C16</f>
        <v>52014.58</v>
      </c>
      <c r="D15" s="73">
        <f>D16</f>
        <v>0</v>
      </c>
      <c r="E15" s="73">
        <f>E16</f>
        <v>0</v>
      </c>
    </row>
    <row r="16" ht="24" customHeight="1" spans="1:5">
      <c r="A16" s="44" t="s">
        <v>129</v>
      </c>
      <c r="B16" s="73">
        <f t="shared" si="0"/>
        <v>52014.58</v>
      </c>
      <c r="C16" s="73">
        <v>52014.58</v>
      </c>
      <c r="D16" s="73"/>
      <c r="E16" s="73"/>
    </row>
    <row r="17" ht="24" customHeight="1" spans="1:5">
      <c r="A17" s="44" t="s">
        <v>130</v>
      </c>
      <c r="B17" s="73">
        <f t="shared" si="0"/>
        <v>491682.9</v>
      </c>
      <c r="C17" s="73">
        <f>C18</f>
        <v>491682.9</v>
      </c>
      <c r="D17" s="73">
        <f>D18</f>
        <v>0</v>
      </c>
      <c r="E17" s="73">
        <f>E18</f>
        <v>0</v>
      </c>
    </row>
    <row r="18" ht="24" customHeight="1" spans="1:5">
      <c r="A18" s="44" t="s">
        <v>131</v>
      </c>
      <c r="B18" s="73">
        <f t="shared" si="0"/>
        <v>491682.9</v>
      </c>
      <c r="C18" s="73">
        <f>C19</f>
        <v>491682.9</v>
      </c>
      <c r="D18" s="73">
        <f>D19</f>
        <v>0</v>
      </c>
      <c r="E18" s="73">
        <f>E19</f>
        <v>0</v>
      </c>
    </row>
    <row r="19" ht="24" customHeight="1" spans="1:5">
      <c r="A19" s="44" t="s">
        <v>132</v>
      </c>
      <c r="B19" s="73">
        <f t="shared" si="0"/>
        <v>491682.9</v>
      </c>
      <c r="C19" s="73">
        <v>491682.9</v>
      </c>
      <c r="D19" s="73"/>
      <c r="E19" s="73"/>
    </row>
    <row r="20" ht="24" customHeight="1" spans="1:5">
      <c r="A20" s="44" t="s">
        <v>133</v>
      </c>
      <c r="B20" s="73">
        <f t="shared" si="0"/>
        <v>34959114.27</v>
      </c>
      <c r="C20" s="73">
        <f>C21+C23+C25</f>
        <v>7869114.27</v>
      </c>
      <c r="D20" s="73">
        <f>D21+D23+D25</f>
        <v>10720000</v>
      </c>
      <c r="E20" s="73">
        <f>E21+E23+E25</f>
        <v>16370000</v>
      </c>
    </row>
    <row r="21" ht="24" customHeight="1" spans="1:5">
      <c r="A21" s="44" t="s">
        <v>134</v>
      </c>
      <c r="B21" s="73">
        <f t="shared" si="0"/>
        <v>7869114.27</v>
      </c>
      <c r="C21" s="73">
        <f>C22</f>
        <v>7869114.27</v>
      </c>
      <c r="D21" s="73">
        <f>D22</f>
        <v>0</v>
      </c>
      <c r="E21" s="73">
        <f>E22</f>
        <v>0</v>
      </c>
    </row>
    <row r="22" ht="24" customHeight="1" spans="1:5">
      <c r="A22" s="44" t="s">
        <v>135</v>
      </c>
      <c r="B22" s="73">
        <f t="shared" si="0"/>
        <v>7869114.27</v>
      </c>
      <c r="C22" s="73">
        <v>7869114.27</v>
      </c>
      <c r="D22" s="73"/>
      <c r="E22" s="73"/>
    </row>
    <row r="23" ht="24" customHeight="1" spans="1:5">
      <c r="A23" s="44" t="s">
        <v>136</v>
      </c>
      <c r="B23" s="73">
        <f t="shared" si="0"/>
        <v>10720000</v>
      </c>
      <c r="C23" s="73">
        <f>C24</f>
        <v>0</v>
      </c>
      <c r="D23" s="73">
        <f>D24</f>
        <v>10720000</v>
      </c>
      <c r="E23" s="73">
        <f>E24</f>
        <v>0</v>
      </c>
    </row>
    <row r="24" ht="24" customHeight="1" spans="1:5">
      <c r="A24" s="44" t="s">
        <v>137</v>
      </c>
      <c r="B24" s="73">
        <f t="shared" si="0"/>
        <v>10720000</v>
      </c>
      <c r="C24" s="73"/>
      <c r="D24" s="73">
        <v>10720000</v>
      </c>
      <c r="E24" s="73"/>
    </row>
    <row r="25" ht="24" customHeight="1" spans="1:5">
      <c r="A25" s="44" t="s">
        <v>138</v>
      </c>
      <c r="B25" s="73">
        <f t="shared" si="0"/>
        <v>16370000</v>
      </c>
      <c r="C25" s="73">
        <f>C26</f>
        <v>0</v>
      </c>
      <c r="D25" s="73">
        <f>D26</f>
        <v>0</v>
      </c>
      <c r="E25" s="73">
        <f>E26</f>
        <v>16370000</v>
      </c>
    </row>
    <row r="26" ht="24" customHeight="1" spans="1:5">
      <c r="A26" s="44" t="s">
        <v>139</v>
      </c>
      <c r="B26" s="73">
        <f t="shared" si="0"/>
        <v>16370000</v>
      </c>
      <c r="C26" s="73"/>
      <c r="D26" s="73"/>
      <c r="E26" s="73">
        <v>16370000</v>
      </c>
    </row>
    <row r="27" ht="24" customHeight="1" spans="1:5">
      <c r="A27" s="44" t="s">
        <v>140</v>
      </c>
      <c r="B27" s="73">
        <f t="shared" ref="B27:B33" si="1">C27+D27+E27</f>
        <v>18863520</v>
      </c>
      <c r="C27" s="73">
        <f>C28</f>
        <v>0</v>
      </c>
      <c r="D27" s="73">
        <f>D28</f>
        <v>0</v>
      </c>
      <c r="E27" s="73">
        <f>E28</f>
        <v>18863520</v>
      </c>
    </row>
    <row r="28" ht="24" customHeight="1" spans="1:5">
      <c r="A28" s="40" t="s">
        <v>141</v>
      </c>
      <c r="B28" s="73">
        <f t="shared" si="1"/>
        <v>18863520</v>
      </c>
      <c r="C28" s="73"/>
      <c r="D28" s="73"/>
      <c r="E28" s="73">
        <f>E29</f>
        <v>18863520</v>
      </c>
    </row>
    <row r="29" ht="24" customHeight="1" spans="1:5">
      <c r="A29" s="40" t="s">
        <v>142</v>
      </c>
      <c r="B29" s="73">
        <f t="shared" si="1"/>
        <v>18863520</v>
      </c>
      <c r="C29" s="73"/>
      <c r="D29" s="73"/>
      <c r="E29" s="73">
        <v>18863520</v>
      </c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opLeftCell="A18" workbookViewId="0">
      <selection activeCell="F29" sqref="F29"/>
    </sheetView>
  </sheetViews>
  <sheetFormatPr defaultColWidth="10" defaultRowHeight="13.5" outlineLevelCol="4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143</v>
      </c>
      <c r="B2" s="11"/>
      <c r="C2" s="11"/>
      <c r="D2" s="11"/>
      <c r="E2" s="10"/>
    </row>
    <row r="3" ht="22.75" customHeight="1" spans="1:5">
      <c r="A3" s="12"/>
      <c r="B3" s="12"/>
      <c r="C3" s="53" t="s">
        <v>37</v>
      </c>
      <c r="D3" s="53"/>
      <c r="E3" s="12"/>
    </row>
    <row r="4" ht="22.75" customHeight="1" spans="1:5">
      <c r="A4" s="62" t="s">
        <v>38</v>
      </c>
      <c r="B4" s="62"/>
      <c r="C4" s="62" t="s">
        <v>39</v>
      </c>
      <c r="D4" s="62"/>
      <c r="E4" s="12"/>
    </row>
    <row r="5" ht="22.75" customHeight="1" spans="1:5">
      <c r="A5" s="62" t="s">
        <v>40</v>
      </c>
      <c r="B5" s="62" t="s">
        <v>41</v>
      </c>
      <c r="C5" s="62" t="s">
        <v>40</v>
      </c>
      <c r="D5" s="62" t="s">
        <v>118</v>
      </c>
      <c r="E5" s="12"/>
    </row>
    <row r="6" ht="22.75" customHeight="1" spans="1:5">
      <c r="A6" s="51" t="s">
        <v>144</v>
      </c>
      <c r="B6" s="64">
        <f>SUM(B7:B9)</f>
        <v>35333646.09</v>
      </c>
      <c r="C6" s="51" t="s">
        <v>145</v>
      </c>
      <c r="D6" s="64">
        <f>SUM(D7:D36)</f>
        <v>35333646.09</v>
      </c>
      <c r="E6" s="12"/>
    </row>
    <row r="7" ht="22.75" customHeight="1" spans="1:5">
      <c r="A7" s="51" t="s">
        <v>146</v>
      </c>
      <c r="B7" s="65">
        <v>35333646.09</v>
      </c>
      <c r="C7" s="51" t="s">
        <v>147</v>
      </c>
      <c r="D7" s="65"/>
      <c r="E7" s="12"/>
    </row>
    <row r="8" ht="22.75" customHeight="1" spans="1:5">
      <c r="A8" s="51" t="s">
        <v>148</v>
      </c>
      <c r="B8" s="65"/>
      <c r="C8" s="51" t="s">
        <v>149</v>
      </c>
      <c r="D8" s="65"/>
      <c r="E8" s="12"/>
    </row>
    <row r="9" ht="22.75" customHeight="1" spans="1:5">
      <c r="A9" s="51" t="s">
        <v>150</v>
      </c>
      <c r="B9" s="65"/>
      <c r="C9" s="51" t="s">
        <v>151</v>
      </c>
      <c r="D9" s="65"/>
      <c r="E9" s="12"/>
    </row>
    <row r="10" ht="22.75" customHeight="1" spans="1:5">
      <c r="A10" s="51"/>
      <c r="B10" s="66"/>
      <c r="C10" s="51" t="s">
        <v>152</v>
      </c>
      <c r="D10" s="65"/>
      <c r="E10" s="12"/>
    </row>
    <row r="11" ht="22.75" customHeight="1" spans="1:5">
      <c r="A11" s="51"/>
      <c r="B11" s="66"/>
      <c r="C11" s="51" t="s">
        <v>153</v>
      </c>
      <c r="D11" s="65"/>
      <c r="E11" s="12"/>
    </row>
    <row r="12" ht="22.75" customHeight="1" spans="1:5">
      <c r="A12" s="51"/>
      <c r="B12" s="66"/>
      <c r="C12" s="51" t="s">
        <v>154</v>
      </c>
      <c r="D12" s="65">
        <v>15030300</v>
      </c>
      <c r="E12" s="12"/>
    </row>
    <row r="13" ht="22.75" customHeight="1" spans="1:5">
      <c r="A13" s="15"/>
      <c r="B13" s="67"/>
      <c r="C13" s="51" t="s">
        <v>155</v>
      </c>
      <c r="D13" s="65"/>
      <c r="E13" s="12"/>
    </row>
    <row r="14" ht="22.75" customHeight="1" spans="1:5">
      <c r="A14" s="51"/>
      <c r="B14" s="66"/>
      <c r="C14" s="51" t="s">
        <v>156</v>
      </c>
      <c r="D14" s="65">
        <v>1222548.92</v>
      </c>
      <c r="E14" s="52"/>
    </row>
    <row r="15" ht="22.75" customHeight="1" spans="1:5">
      <c r="A15" s="51"/>
      <c r="B15" s="66"/>
      <c r="C15" s="51" t="s">
        <v>157</v>
      </c>
      <c r="D15" s="65"/>
      <c r="E15" s="12"/>
    </row>
    <row r="16" ht="22.75" customHeight="1" spans="1:5">
      <c r="A16" s="51"/>
      <c r="B16" s="66"/>
      <c r="C16" s="51" t="s">
        <v>158</v>
      </c>
      <c r="D16" s="65">
        <v>491682.9</v>
      </c>
      <c r="E16" s="12"/>
    </row>
    <row r="17" ht="22.75" customHeight="1" spans="1:5">
      <c r="A17" s="51"/>
      <c r="B17" s="66"/>
      <c r="C17" s="51" t="s">
        <v>159</v>
      </c>
      <c r="D17" s="65"/>
      <c r="E17" s="12"/>
    </row>
    <row r="18" ht="22.75" customHeight="1" spans="1:5">
      <c r="A18" s="51"/>
      <c r="B18" s="66"/>
      <c r="C18" s="51" t="s">
        <v>160</v>
      </c>
      <c r="D18" s="65">
        <v>18589114.27</v>
      </c>
      <c r="E18" s="12"/>
    </row>
    <row r="19" ht="22.75" customHeight="1" spans="1:5">
      <c r="A19" s="51"/>
      <c r="B19" s="51"/>
      <c r="C19" s="51" t="s">
        <v>161</v>
      </c>
      <c r="D19" s="65"/>
      <c r="E19" s="12"/>
    </row>
    <row r="20" ht="22.75" customHeight="1" spans="1:5">
      <c r="A20" s="51"/>
      <c r="B20" s="51"/>
      <c r="C20" s="51" t="s">
        <v>162</v>
      </c>
      <c r="D20" s="65"/>
      <c r="E20" s="12"/>
    </row>
    <row r="21" ht="22.75" customHeight="1" spans="1:5">
      <c r="A21" s="51"/>
      <c r="B21" s="51"/>
      <c r="C21" s="51" t="s">
        <v>163</v>
      </c>
      <c r="D21" s="65"/>
      <c r="E21" s="12"/>
    </row>
    <row r="22" ht="22.75" customHeight="1" spans="1:5">
      <c r="A22" s="51"/>
      <c r="B22" s="51"/>
      <c r="C22" s="51" t="s">
        <v>164</v>
      </c>
      <c r="D22" s="65"/>
      <c r="E22" s="12"/>
    </row>
    <row r="23" ht="22.75" customHeight="1" spans="1:5">
      <c r="A23" s="51"/>
      <c r="B23" s="51"/>
      <c r="C23" s="51" t="s">
        <v>165</v>
      </c>
      <c r="D23" s="65"/>
      <c r="E23" s="12"/>
    </row>
    <row r="24" ht="22.75" customHeight="1" spans="1:5">
      <c r="A24" s="51"/>
      <c r="B24" s="51"/>
      <c r="C24" s="51" t="s">
        <v>166</v>
      </c>
      <c r="D24" s="65"/>
      <c r="E24" s="12"/>
    </row>
    <row r="25" ht="22.75" customHeight="1" spans="1:5">
      <c r="A25" s="51"/>
      <c r="B25" s="51"/>
      <c r="C25" s="51" t="s">
        <v>167</v>
      </c>
      <c r="D25" s="65"/>
      <c r="E25" s="12"/>
    </row>
    <row r="26" ht="22.75" customHeight="1" spans="1:5">
      <c r="A26" s="51"/>
      <c r="B26" s="51"/>
      <c r="C26" s="51" t="s">
        <v>168</v>
      </c>
      <c r="D26" s="65"/>
      <c r="E26" s="12"/>
    </row>
    <row r="27" ht="22.75" customHeight="1" spans="1:5">
      <c r="A27" s="51"/>
      <c r="B27" s="51"/>
      <c r="C27" s="51" t="s">
        <v>169</v>
      </c>
      <c r="D27" s="65"/>
      <c r="E27" s="12"/>
    </row>
    <row r="28" ht="22.75" customHeight="1" spans="1:5">
      <c r="A28" s="51"/>
      <c r="B28" s="51"/>
      <c r="C28" s="51" t="s">
        <v>170</v>
      </c>
      <c r="D28" s="65"/>
      <c r="E28" s="12"/>
    </row>
    <row r="29" ht="22.75" customHeight="1" spans="1:5">
      <c r="A29" s="51"/>
      <c r="B29" s="51"/>
      <c r="C29" s="51" t="s">
        <v>171</v>
      </c>
      <c r="D29" s="65"/>
      <c r="E29" s="12"/>
    </row>
    <row r="30" ht="22.75" customHeight="1" spans="1:5">
      <c r="A30" s="51"/>
      <c r="B30" s="51"/>
      <c r="C30" s="51" t="s">
        <v>172</v>
      </c>
      <c r="D30" s="65"/>
      <c r="E30" s="12"/>
    </row>
    <row r="31" ht="22.75" customHeight="1" spans="1:5">
      <c r="A31" s="51"/>
      <c r="B31" s="51"/>
      <c r="C31" s="51" t="s">
        <v>173</v>
      </c>
      <c r="D31" s="65"/>
      <c r="E31" s="12"/>
    </row>
    <row r="32" ht="22.75" customHeight="1" spans="1:5">
      <c r="A32" s="51"/>
      <c r="B32" s="51"/>
      <c r="C32" s="51" t="s">
        <v>174</v>
      </c>
      <c r="D32" s="65"/>
      <c r="E32" s="12"/>
    </row>
    <row r="33" ht="22.75" customHeight="1" spans="1:5">
      <c r="A33" s="51"/>
      <c r="B33" s="51"/>
      <c r="C33" s="51" t="s">
        <v>175</v>
      </c>
      <c r="D33" s="65"/>
      <c r="E33" s="12"/>
    </row>
    <row r="34" ht="22.75" customHeight="1" spans="1:5">
      <c r="A34" s="51"/>
      <c r="B34" s="51"/>
      <c r="C34" s="51" t="s">
        <v>176</v>
      </c>
      <c r="D34" s="65"/>
      <c r="E34" s="12"/>
    </row>
    <row r="35" ht="22.75" customHeight="1" spans="1:5">
      <c r="A35" s="51"/>
      <c r="B35" s="51"/>
      <c r="C35" s="51" t="s">
        <v>177</v>
      </c>
      <c r="D35" s="65"/>
      <c r="E35" s="12"/>
    </row>
    <row r="36" ht="22.75" customHeight="1" spans="1:5">
      <c r="A36" s="51"/>
      <c r="B36" s="51"/>
      <c r="C36" s="51" t="s">
        <v>178</v>
      </c>
      <c r="D36" s="64"/>
      <c r="E36" s="12"/>
    </row>
    <row r="37" ht="22.75" customHeight="1" spans="1:5">
      <c r="A37" s="62" t="s">
        <v>179</v>
      </c>
      <c r="B37" s="68">
        <f>B6</f>
        <v>35333646.09</v>
      </c>
      <c r="C37" s="62" t="s">
        <v>180</v>
      </c>
      <c r="D37" s="69">
        <f>D6</f>
        <v>35333646.09</v>
      </c>
      <c r="E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B14" sqref="B14"/>
    </sheetView>
  </sheetViews>
  <sheetFormatPr defaultColWidth="10" defaultRowHeight="13.5" outlineLevelRow="6"/>
  <cols>
    <col min="1" max="1" width="34.875" customWidth="1"/>
    <col min="2" max="2" width="18.05" customWidth="1"/>
    <col min="3" max="3" width="14.925" customWidth="1"/>
    <col min="4" max="4" width="13.8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37</v>
      </c>
      <c r="K3" s="53"/>
    </row>
    <row r="4" ht="22.75" customHeight="1" spans="1:11">
      <c r="A4" s="62" t="s">
        <v>182</v>
      </c>
      <c r="B4" s="62" t="s">
        <v>118</v>
      </c>
      <c r="C4" s="62" t="s">
        <v>183</v>
      </c>
      <c r="D4" s="62"/>
      <c r="E4" s="62"/>
      <c r="F4" s="62" t="s">
        <v>184</v>
      </c>
      <c r="G4" s="62"/>
      <c r="H4" s="62"/>
      <c r="I4" s="62" t="s">
        <v>185</v>
      </c>
      <c r="J4" s="62"/>
      <c r="K4" s="62"/>
    </row>
    <row r="5" ht="22.75" customHeight="1" spans="1:11">
      <c r="A5" s="62"/>
      <c r="B5" s="6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15" t="s">
        <v>118</v>
      </c>
      <c r="B6" s="63">
        <f>C6+F6+I6</f>
        <v>35333646.09</v>
      </c>
      <c r="C6" s="63">
        <f>C7</f>
        <v>35333646.09</v>
      </c>
      <c r="D6" s="63">
        <f t="shared" ref="D6:L6" si="0">D7</f>
        <v>9583346.09</v>
      </c>
      <c r="E6" s="63">
        <f t="shared" si="0"/>
        <v>25750300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</row>
    <row r="7" ht="22.75" customHeight="1" spans="1:11">
      <c r="A7" s="15" t="s">
        <v>2</v>
      </c>
      <c r="B7" s="63">
        <f>C7+F7+I7</f>
        <v>35333646.09</v>
      </c>
      <c r="C7" s="63">
        <v>35333646.09</v>
      </c>
      <c r="D7" s="63">
        <v>9583346.09</v>
      </c>
      <c r="E7" s="63">
        <v>25750300</v>
      </c>
      <c r="F7" s="63"/>
      <c r="G7" s="63"/>
      <c r="H7" s="63"/>
      <c r="I7" s="63"/>
      <c r="J7" s="63"/>
      <c r="K7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12" workbookViewId="0">
      <selection activeCell="E14" sqref="E1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  <col min="6" max="6" width="11.5"/>
  </cols>
  <sheetData>
    <row r="1" ht="14.3" customHeight="1" spans="1:1">
      <c r="A1" s="59"/>
    </row>
    <row r="2" ht="36.9" customHeight="1" spans="1:5">
      <c r="A2" s="11" t="s">
        <v>186</v>
      </c>
      <c r="B2" s="11"/>
      <c r="C2" s="11"/>
      <c r="D2" s="11"/>
      <c r="E2" s="11"/>
    </row>
    <row r="3" ht="21.85" customHeight="1" spans="1:5">
      <c r="A3" s="12"/>
      <c r="B3" s="12"/>
      <c r="C3" s="53" t="s">
        <v>37</v>
      </c>
      <c r="D3" s="53"/>
      <c r="E3" s="53"/>
    </row>
    <row r="4" ht="22.75" customHeight="1" spans="1:5">
      <c r="A4" s="54" t="s">
        <v>113</v>
      </c>
      <c r="B4" s="54"/>
      <c r="C4" s="54" t="s">
        <v>183</v>
      </c>
      <c r="D4" s="54"/>
      <c r="E4" s="54"/>
    </row>
    <row r="5" ht="22.75" customHeight="1" spans="1:5">
      <c r="A5" s="60" t="s">
        <v>187</v>
      </c>
      <c r="B5" s="60" t="s">
        <v>188</v>
      </c>
      <c r="C5" s="61" t="s">
        <v>118</v>
      </c>
      <c r="D5" s="60" t="s">
        <v>115</v>
      </c>
      <c r="E5" s="60" t="s">
        <v>116</v>
      </c>
    </row>
    <row r="6" ht="27" customHeight="1" spans="1:5">
      <c r="A6" s="54"/>
      <c r="B6" s="55" t="s">
        <v>118</v>
      </c>
      <c r="C6" s="56">
        <f t="shared" ref="C6:C12" si="0">D6+E6</f>
        <v>35333646.09</v>
      </c>
      <c r="D6" s="54">
        <f>D7+D10+D18+D21</f>
        <v>9583346.09</v>
      </c>
      <c r="E6" s="54">
        <f>E7+E10+E18+E21</f>
        <v>25750300</v>
      </c>
    </row>
    <row r="7" ht="27" customHeight="1" spans="1:5">
      <c r="A7" s="44" t="s">
        <v>189</v>
      </c>
      <c r="B7" s="44" t="s">
        <v>190</v>
      </c>
      <c r="C7" s="56">
        <f t="shared" si="0"/>
        <v>15030300</v>
      </c>
      <c r="D7" s="54">
        <f>D8</f>
        <v>0</v>
      </c>
      <c r="E7" s="54">
        <f>E8</f>
        <v>15030300</v>
      </c>
    </row>
    <row r="8" ht="27" customHeight="1" spans="1:5">
      <c r="A8" s="44" t="s">
        <v>191</v>
      </c>
      <c r="B8" s="44" t="s">
        <v>192</v>
      </c>
      <c r="C8" s="56">
        <f t="shared" si="0"/>
        <v>15030300</v>
      </c>
      <c r="D8" s="54">
        <f>D9</f>
        <v>0</v>
      </c>
      <c r="E8" s="54">
        <f>E9</f>
        <v>15030300</v>
      </c>
    </row>
    <row r="9" ht="27" customHeight="1" spans="1:5">
      <c r="A9" s="44" t="s">
        <v>193</v>
      </c>
      <c r="B9" s="44" t="s">
        <v>192</v>
      </c>
      <c r="C9" s="56">
        <f t="shared" si="0"/>
        <v>15030300</v>
      </c>
      <c r="D9" s="54"/>
      <c r="E9" s="54">
        <v>15030300</v>
      </c>
    </row>
    <row r="10" ht="27" customHeight="1" spans="1:5">
      <c r="A10" s="44" t="s">
        <v>194</v>
      </c>
      <c r="B10" s="44" t="s">
        <v>195</v>
      </c>
      <c r="C10" s="56">
        <f t="shared" si="0"/>
        <v>1222548.92</v>
      </c>
      <c r="D10" s="54">
        <f>D11+D14+D16</f>
        <v>1222548.92</v>
      </c>
      <c r="E10" s="54">
        <f>E11+E14+E16</f>
        <v>0</v>
      </c>
    </row>
    <row r="11" ht="27" customHeight="1" spans="1:5">
      <c r="A11" s="44">
        <v>20805</v>
      </c>
      <c r="B11" s="44" t="s">
        <v>196</v>
      </c>
      <c r="C11" s="56">
        <f t="shared" si="0"/>
        <v>1115334.34</v>
      </c>
      <c r="D11" s="54">
        <f>D12+D13</f>
        <v>1115334.34</v>
      </c>
      <c r="E11" s="54">
        <f>E12+E13</f>
        <v>0</v>
      </c>
    </row>
    <row r="12" ht="27" customHeight="1" spans="1:5">
      <c r="A12" s="44">
        <v>2080501</v>
      </c>
      <c r="B12" s="44" t="s">
        <v>197</v>
      </c>
      <c r="C12" s="56">
        <f t="shared" si="0"/>
        <v>25250</v>
      </c>
      <c r="D12" s="54">
        <v>25250</v>
      </c>
      <c r="E12" s="54"/>
    </row>
    <row r="13" ht="27" customHeight="1" spans="1:5">
      <c r="A13" s="44">
        <v>2080505</v>
      </c>
      <c r="B13" s="44" t="s">
        <v>198</v>
      </c>
      <c r="C13" s="56">
        <f t="shared" ref="C13:C31" si="1">D13+E13</f>
        <v>1090084.34</v>
      </c>
      <c r="D13" s="54">
        <v>1090084.34</v>
      </c>
      <c r="E13" s="54"/>
    </row>
    <row r="14" ht="27" customHeight="1" spans="1:5">
      <c r="A14" s="44">
        <v>20808</v>
      </c>
      <c r="B14" s="44" t="s">
        <v>199</v>
      </c>
      <c r="C14" s="56">
        <f t="shared" si="1"/>
        <v>55200</v>
      </c>
      <c r="D14" s="54">
        <f t="shared" ref="D14:D19" si="2">D15</f>
        <v>55200</v>
      </c>
      <c r="E14" s="54">
        <f t="shared" ref="E14:E19" si="3">E15</f>
        <v>0</v>
      </c>
    </row>
    <row r="15" ht="27" customHeight="1" spans="1:5">
      <c r="A15" s="44">
        <v>2080899</v>
      </c>
      <c r="B15" s="44" t="s">
        <v>200</v>
      </c>
      <c r="C15" s="56">
        <f t="shared" si="1"/>
        <v>55200</v>
      </c>
      <c r="D15" s="54">
        <v>55200</v>
      </c>
      <c r="E15" s="54"/>
    </row>
    <row r="16" ht="27" customHeight="1" spans="1:5">
      <c r="A16" s="44">
        <v>20899</v>
      </c>
      <c r="B16" s="44" t="s">
        <v>201</v>
      </c>
      <c r="C16" s="56">
        <f t="shared" si="1"/>
        <v>52014.58</v>
      </c>
      <c r="D16" s="54">
        <f t="shared" si="2"/>
        <v>52014.58</v>
      </c>
      <c r="E16" s="54">
        <f t="shared" si="3"/>
        <v>0</v>
      </c>
    </row>
    <row r="17" ht="27" customHeight="1" spans="1:5">
      <c r="A17" s="44">
        <v>2089999</v>
      </c>
      <c r="B17" s="44" t="s">
        <v>201</v>
      </c>
      <c r="C17" s="56">
        <f t="shared" si="1"/>
        <v>52014.58</v>
      </c>
      <c r="D17" s="54">
        <v>52014.58</v>
      </c>
      <c r="E17" s="54"/>
    </row>
    <row r="18" ht="27" customHeight="1" spans="1:5">
      <c r="A18" s="44">
        <v>210</v>
      </c>
      <c r="B18" s="44" t="s">
        <v>202</v>
      </c>
      <c r="C18" s="56">
        <f t="shared" si="1"/>
        <v>491682.9</v>
      </c>
      <c r="D18" s="54">
        <f t="shared" si="2"/>
        <v>491682.9</v>
      </c>
      <c r="E18" s="54">
        <f t="shared" si="3"/>
        <v>0</v>
      </c>
    </row>
    <row r="19" ht="27" customHeight="1" spans="1:5">
      <c r="A19" s="44">
        <v>21011</v>
      </c>
      <c r="B19" s="44" t="s">
        <v>203</v>
      </c>
      <c r="C19" s="56">
        <f t="shared" si="1"/>
        <v>491682.9</v>
      </c>
      <c r="D19" s="54">
        <f t="shared" si="2"/>
        <v>491682.9</v>
      </c>
      <c r="E19" s="54">
        <f t="shared" si="3"/>
        <v>0</v>
      </c>
    </row>
    <row r="20" ht="27" customHeight="1" spans="1:5">
      <c r="A20" s="44">
        <v>2101101</v>
      </c>
      <c r="B20" s="44" t="s">
        <v>204</v>
      </c>
      <c r="C20" s="56">
        <f t="shared" si="1"/>
        <v>491682.9</v>
      </c>
      <c r="D20" s="54">
        <v>491682.9</v>
      </c>
      <c r="E20" s="54"/>
    </row>
    <row r="21" ht="27" customHeight="1" spans="1:5">
      <c r="A21" s="44">
        <v>212</v>
      </c>
      <c r="B21" s="44" t="s">
        <v>205</v>
      </c>
      <c r="C21" s="56">
        <f t="shared" si="1"/>
        <v>18589114.27</v>
      </c>
      <c r="D21" s="54">
        <f>D22+D24</f>
        <v>7869114.27</v>
      </c>
      <c r="E21" s="54">
        <f>E22+E24</f>
        <v>10720000</v>
      </c>
    </row>
    <row r="22" ht="27" customHeight="1" spans="1:5">
      <c r="A22" s="44">
        <v>21201</v>
      </c>
      <c r="B22" s="44" t="s">
        <v>206</v>
      </c>
      <c r="C22" s="56">
        <f t="shared" si="1"/>
        <v>7869114.27</v>
      </c>
      <c r="D22" s="54">
        <f>D23</f>
        <v>7869114.27</v>
      </c>
      <c r="E22" s="54">
        <f>E23</f>
        <v>0</v>
      </c>
    </row>
    <row r="23" ht="27" customHeight="1" spans="1:5">
      <c r="A23" s="44">
        <v>2120101</v>
      </c>
      <c r="B23" s="44" t="s">
        <v>207</v>
      </c>
      <c r="C23" s="56">
        <f t="shared" si="1"/>
        <v>7869114.27</v>
      </c>
      <c r="D23" s="54">
        <v>7869114.27</v>
      </c>
      <c r="E23" s="54"/>
    </row>
    <row r="24" ht="27" customHeight="1" spans="1:5">
      <c r="A24" s="44">
        <v>21205</v>
      </c>
      <c r="B24" s="44" t="s">
        <v>208</v>
      </c>
      <c r="C24" s="56">
        <f t="shared" si="1"/>
        <v>10720000</v>
      </c>
      <c r="D24" s="54">
        <f>D25</f>
        <v>0</v>
      </c>
      <c r="E24" s="54">
        <f>E25</f>
        <v>10720000</v>
      </c>
    </row>
    <row r="25" ht="27" customHeight="1" spans="1:5">
      <c r="A25" s="44">
        <v>2120501</v>
      </c>
      <c r="B25" s="44" t="s">
        <v>208</v>
      </c>
      <c r="C25" s="56">
        <f t="shared" si="1"/>
        <v>10720000</v>
      </c>
      <c r="D25" s="54"/>
      <c r="E25" s="54">
        <v>10720000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13" workbookViewId="0">
      <selection activeCell="E22" sqref="E22:E24"/>
    </sheetView>
  </sheetViews>
  <sheetFormatPr defaultColWidth="10" defaultRowHeight="13.5" outlineLevelCol="4"/>
  <cols>
    <col min="1" max="1" width="7.75" customWidth="1"/>
    <col min="2" max="2" width="26.3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209</v>
      </c>
      <c r="B2" s="11"/>
      <c r="C2" s="11"/>
      <c r="D2" s="11"/>
      <c r="E2" s="11"/>
    </row>
    <row r="3" ht="35" customHeight="1" spans="1:5">
      <c r="A3" s="52"/>
      <c r="B3" s="52"/>
      <c r="C3" s="12"/>
      <c r="D3" s="12"/>
      <c r="E3" s="53" t="s">
        <v>37</v>
      </c>
    </row>
    <row r="4" ht="35" customHeight="1" spans="1:5">
      <c r="A4" s="54" t="s">
        <v>210</v>
      </c>
      <c r="B4" s="54"/>
      <c r="C4" s="54" t="s">
        <v>211</v>
      </c>
      <c r="D4" s="54"/>
      <c r="E4" s="54"/>
    </row>
    <row r="5" ht="35" customHeight="1" spans="1:5">
      <c r="A5" s="54" t="s">
        <v>187</v>
      </c>
      <c r="B5" s="54" t="s">
        <v>188</v>
      </c>
      <c r="C5" s="54" t="s">
        <v>118</v>
      </c>
      <c r="D5" s="54" t="s">
        <v>212</v>
      </c>
      <c r="E5" s="54" t="s">
        <v>213</v>
      </c>
    </row>
    <row r="6" ht="33" customHeight="1" spans="1:5">
      <c r="A6" s="54"/>
      <c r="B6" s="55" t="s">
        <v>118</v>
      </c>
      <c r="C6" s="56">
        <f t="shared" ref="C6:C12" si="0">D6+E6</f>
        <v>9583346.09</v>
      </c>
      <c r="D6" s="54">
        <f>D7+D13+D25</f>
        <v>8993692.28</v>
      </c>
      <c r="E6" s="54">
        <f>E7+E13+E25</f>
        <v>589653.81</v>
      </c>
    </row>
    <row r="7" ht="33" customHeight="1" spans="1:5">
      <c r="A7" s="55">
        <v>301</v>
      </c>
      <c r="B7" s="55" t="s">
        <v>214</v>
      </c>
      <c r="C7" s="56">
        <f t="shared" si="0"/>
        <v>8913242.28</v>
      </c>
      <c r="D7" s="54">
        <f>D8+D9+D10+D11+D12</f>
        <v>8913242.28</v>
      </c>
      <c r="E7" s="54">
        <f>E8+E9+E10+E11+E12</f>
        <v>0</v>
      </c>
    </row>
    <row r="8" ht="33" customHeight="1" spans="1:5">
      <c r="A8" s="55">
        <v>30101</v>
      </c>
      <c r="B8" s="55" t="s">
        <v>215</v>
      </c>
      <c r="C8" s="56">
        <f t="shared" si="0"/>
        <v>3300022.76</v>
      </c>
      <c r="D8" s="54">
        <v>3300022.76</v>
      </c>
      <c r="E8" s="54"/>
    </row>
    <row r="9" ht="33" customHeight="1" spans="1:5">
      <c r="A9" s="55">
        <v>30102</v>
      </c>
      <c r="B9" s="55" t="s">
        <v>216</v>
      </c>
      <c r="C9" s="56">
        <f t="shared" si="0"/>
        <v>711500.9</v>
      </c>
      <c r="D9" s="54">
        <v>711500.9</v>
      </c>
      <c r="E9" s="54"/>
    </row>
    <row r="10" ht="33" customHeight="1" spans="1:5">
      <c r="A10" s="55">
        <v>30107</v>
      </c>
      <c r="B10" s="55" t="s">
        <v>217</v>
      </c>
      <c r="C10" s="56">
        <f t="shared" si="0"/>
        <v>3223469.8</v>
      </c>
      <c r="D10" s="54">
        <v>3223469.8</v>
      </c>
      <c r="E10" s="54"/>
    </row>
    <row r="11" ht="33" customHeight="1" spans="1:5">
      <c r="A11" s="99" t="s">
        <v>218</v>
      </c>
      <c r="B11" s="55" t="s">
        <v>219</v>
      </c>
      <c r="C11" s="56">
        <f t="shared" si="0"/>
        <v>44467</v>
      </c>
      <c r="D11" s="54">
        <v>44467</v>
      </c>
      <c r="E11" s="54"/>
    </row>
    <row r="12" ht="33" customHeight="1" spans="1:5">
      <c r="A12" s="44" t="s">
        <v>220</v>
      </c>
      <c r="B12" s="44" t="s">
        <v>221</v>
      </c>
      <c r="C12" s="56">
        <f t="shared" si="0"/>
        <v>1633781.82</v>
      </c>
      <c r="D12" s="54">
        <v>1633781.82</v>
      </c>
      <c r="E12" s="54"/>
    </row>
    <row r="13" ht="33" customHeight="1" spans="1:5">
      <c r="A13" s="44" t="s">
        <v>222</v>
      </c>
      <c r="B13" s="44" t="s">
        <v>223</v>
      </c>
      <c r="C13" s="56">
        <f t="shared" ref="C13:C32" si="1">D13+E13</f>
        <v>589653.81</v>
      </c>
      <c r="D13" s="54">
        <f>D14+D15+D16+D17+D18+D19+D20+D21+D22+D23+D24</f>
        <v>0</v>
      </c>
      <c r="E13" s="54">
        <f>E14+E15+E16+E17+E18+E19+E20+E21+E22+E23+E24</f>
        <v>589653.81</v>
      </c>
    </row>
    <row r="14" ht="33" customHeight="1" spans="1:5">
      <c r="A14" s="44" t="s">
        <v>224</v>
      </c>
      <c r="B14" s="44" t="s">
        <v>225</v>
      </c>
      <c r="C14" s="56">
        <f t="shared" si="1"/>
        <v>100000</v>
      </c>
      <c r="D14" s="54"/>
      <c r="E14" s="54">
        <v>100000</v>
      </c>
    </row>
    <row r="15" ht="33" customHeight="1" spans="1:5">
      <c r="A15" s="44" t="s">
        <v>226</v>
      </c>
      <c r="B15" s="44" t="s">
        <v>227</v>
      </c>
      <c r="C15" s="56">
        <f t="shared" si="1"/>
        <v>0</v>
      </c>
      <c r="D15" s="54"/>
      <c r="E15" s="54"/>
    </row>
    <row r="16" ht="33" customHeight="1" spans="1:5">
      <c r="A16" s="44" t="s">
        <v>228</v>
      </c>
      <c r="B16" s="44" t="s">
        <v>229</v>
      </c>
      <c r="C16" s="56">
        <f t="shared" si="1"/>
        <v>0</v>
      </c>
      <c r="D16" s="54"/>
      <c r="E16" s="54"/>
    </row>
    <row r="17" ht="33" customHeight="1" spans="1:5">
      <c r="A17" s="44" t="s">
        <v>230</v>
      </c>
      <c r="B17" s="44" t="s">
        <v>231</v>
      </c>
      <c r="C17" s="56">
        <f t="shared" si="1"/>
        <v>100000</v>
      </c>
      <c r="D17" s="54"/>
      <c r="E17" s="54">
        <v>100000</v>
      </c>
    </row>
    <row r="18" ht="33" customHeight="1" spans="1:5">
      <c r="A18" s="44" t="s">
        <v>232</v>
      </c>
      <c r="B18" s="44" t="s">
        <v>233</v>
      </c>
      <c r="C18" s="56">
        <f t="shared" si="1"/>
        <v>0</v>
      </c>
      <c r="D18" s="54"/>
      <c r="E18" s="54"/>
    </row>
    <row r="19" ht="33" customHeight="1" spans="1:5">
      <c r="A19" s="44" t="s">
        <v>234</v>
      </c>
      <c r="B19" s="44" t="s">
        <v>235</v>
      </c>
      <c r="C19" s="56">
        <f t="shared" si="1"/>
        <v>50000</v>
      </c>
      <c r="D19" s="54"/>
      <c r="E19" s="54">
        <v>50000</v>
      </c>
    </row>
    <row r="20" ht="33" customHeight="1" spans="1:5">
      <c r="A20" s="44" t="s">
        <v>236</v>
      </c>
      <c r="B20" s="44" t="s">
        <v>237</v>
      </c>
      <c r="C20" s="56">
        <f t="shared" si="1"/>
        <v>0</v>
      </c>
      <c r="D20" s="54"/>
      <c r="E20" s="54"/>
    </row>
    <row r="21" ht="33" customHeight="1" spans="1:5">
      <c r="A21" s="44" t="s">
        <v>238</v>
      </c>
      <c r="B21" s="44" t="s">
        <v>239</v>
      </c>
      <c r="C21" s="56">
        <f t="shared" si="1"/>
        <v>145000</v>
      </c>
      <c r="D21" s="54"/>
      <c r="E21" s="54">
        <v>145000</v>
      </c>
    </row>
    <row r="22" ht="33" customHeight="1" spans="1:5">
      <c r="A22" s="44" t="s">
        <v>240</v>
      </c>
      <c r="B22" s="44" t="s">
        <v>241</v>
      </c>
      <c r="C22" s="56">
        <f t="shared" si="1"/>
        <v>52883.27</v>
      </c>
      <c r="D22" s="54"/>
      <c r="E22" s="54">
        <v>52883.27</v>
      </c>
    </row>
    <row r="23" ht="33" customHeight="1" spans="1:5">
      <c r="A23" s="44" t="s">
        <v>242</v>
      </c>
      <c r="B23" s="44" t="s">
        <v>243</v>
      </c>
      <c r="C23" s="56">
        <f t="shared" si="1"/>
        <v>34970.54</v>
      </c>
      <c r="D23" s="54"/>
      <c r="E23" s="54">
        <v>34970.54</v>
      </c>
    </row>
    <row r="24" ht="33" customHeight="1" spans="1:5">
      <c r="A24" s="44" t="s">
        <v>244</v>
      </c>
      <c r="B24" s="44" t="s">
        <v>245</v>
      </c>
      <c r="C24" s="56">
        <f t="shared" si="1"/>
        <v>106800</v>
      </c>
      <c r="D24" s="54"/>
      <c r="E24" s="54">
        <v>106800</v>
      </c>
    </row>
    <row r="25" ht="33" customHeight="1" spans="1:5">
      <c r="A25" s="44" t="s">
        <v>246</v>
      </c>
      <c r="B25" s="44" t="s">
        <v>247</v>
      </c>
      <c r="C25" s="56">
        <f t="shared" si="1"/>
        <v>80450</v>
      </c>
      <c r="D25" s="54">
        <f>D26+D27</f>
        <v>80450</v>
      </c>
      <c r="E25" s="54">
        <f>E26+E27</f>
        <v>0</v>
      </c>
    </row>
    <row r="26" ht="33" customHeight="1" spans="1:5">
      <c r="A26" s="44" t="s">
        <v>248</v>
      </c>
      <c r="B26" s="44" t="s">
        <v>249</v>
      </c>
      <c r="C26" s="56">
        <f t="shared" si="1"/>
        <v>25250</v>
      </c>
      <c r="D26" s="54">
        <v>25250</v>
      </c>
      <c r="E26" s="54"/>
    </row>
    <row r="27" ht="33" customHeight="1" spans="1:5">
      <c r="A27" s="57">
        <v>30305</v>
      </c>
      <c r="B27" s="58" t="s">
        <v>250</v>
      </c>
      <c r="C27" s="56">
        <f t="shared" si="1"/>
        <v>55200</v>
      </c>
      <c r="D27" s="54">
        <v>55200</v>
      </c>
      <c r="E27" s="2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20" sqref="I2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251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37</v>
      </c>
    </row>
    <row r="4" ht="22.75" customHeight="1" spans="1:8">
      <c r="A4" s="14" t="s">
        <v>182</v>
      </c>
      <c r="B4" s="14" t="s">
        <v>252</v>
      </c>
      <c r="C4" s="14"/>
      <c r="D4" s="14"/>
      <c r="E4" s="14"/>
      <c r="F4" s="14"/>
      <c r="G4" s="14" t="s">
        <v>253</v>
      </c>
      <c r="H4" s="14" t="s">
        <v>254</v>
      </c>
    </row>
    <row r="5" ht="22.75" customHeight="1" spans="1:8">
      <c r="A5" s="14"/>
      <c r="B5" s="14" t="s">
        <v>118</v>
      </c>
      <c r="C5" s="14" t="s">
        <v>255</v>
      </c>
      <c r="D5" s="14" t="s">
        <v>256</v>
      </c>
      <c r="E5" s="14" t="s">
        <v>257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258</v>
      </c>
      <c r="F6" s="14" t="s">
        <v>259</v>
      </c>
      <c r="G6" s="14"/>
      <c r="H6" s="14"/>
    </row>
    <row r="7" ht="22.75" customHeight="1" spans="1:8">
      <c r="A7" s="15" t="s">
        <v>118</v>
      </c>
      <c r="B7" s="50"/>
      <c r="C7" s="50"/>
      <c r="D7" s="50"/>
      <c r="E7" s="50"/>
      <c r="F7" s="50"/>
      <c r="G7" s="50"/>
      <c r="H7" s="50"/>
    </row>
    <row r="8" ht="22.75" customHeight="1" spans="1:8">
      <c r="A8" s="15"/>
      <c r="B8" s="50"/>
      <c r="C8" s="50"/>
      <c r="D8" s="50"/>
      <c r="E8" s="50"/>
      <c r="F8" s="50"/>
      <c r="G8" s="50"/>
      <c r="H8" s="50"/>
    </row>
    <row r="9" ht="22.75" customHeight="1" spans="1:8">
      <c r="A9" s="51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2" sqref="I12"/>
    </sheetView>
  </sheetViews>
  <sheetFormatPr defaultColWidth="10" defaultRowHeight="15"/>
  <cols>
    <col min="1" max="1" width="9.76666666666667" customWidth="1"/>
    <col min="2" max="2" width="12" style="23" customWidth="1"/>
    <col min="3" max="3" width="29.625" style="23" customWidth="1"/>
    <col min="4" max="4" width="11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5"/>
      <c r="C1" s="3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260</v>
      </c>
      <c r="B2" s="25"/>
      <c r="C2" s="25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45" customHeight="1" spans="1:10">
      <c r="A4" s="37" t="s">
        <v>261</v>
      </c>
      <c r="B4" s="38" t="s">
        <v>262</v>
      </c>
      <c r="C4" s="39" t="s">
        <v>263</v>
      </c>
      <c r="D4" s="37" t="s">
        <v>118</v>
      </c>
      <c r="E4" s="37" t="s">
        <v>115</v>
      </c>
      <c r="F4" s="37" t="s">
        <v>116</v>
      </c>
      <c r="G4" s="10"/>
      <c r="H4" s="10"/>
      <c r="I4" s="10"/>
      <c r="J4" s="10"/>
    </row>
    <row r="5" ht="30" customHeight="1" spans="1:10">
      <c r="A5" s="37"/>
      <c r="B5" s="40"/>
      <c r="C5" s="41" t="s">
        <v>118</v>
      </c>
      <c r="D5" s="42">
        <f>E5+F5</f>
        <v>589653.81</v>
      </c>
      <c r="E5" s="42">
        <f>E6</f>
        <v>589653.81</v>
      </c>
      <c r="F5" s="42"/>
      <c r="G5" s="12"/>
      <c r="H5" s="12"/>
      <c r="I5" s="12"/>
      <c r="J5" s="12"/>
    </row>
    <row r="6" ht="30" customHeight="1" spans="1:6">
      <c r="A6" s="43">
        <v>1</v>
      </c>
      <c r="B6" s="40" t="s">
        <v>222</v>
      </c>
      <c r="C6" s="44" t="s">
        <v>223</v>
      </c>
      <c r="D6" s="42">
        <f t="shared" ref="D6:D19" si="0">E6+F6</f>
        <v>589653.81</v>
      </c>
      <c r="E6" s="21">
        <f>SUM(E7:E18)</f>
        <v>589653.81</v>
      </c>
      <c r="F6" s="21"/>
    </row>
    <row r="7" ht="30" customHeight="1" spans="1:6">
      <c r="A7" s="43">
        <v>2</v>
      </c>
      <c r="B7" s="45" t="s">
        <v>224</v>
      </c>
      <c r="C7" s="46" t="s">
        <v>225</v>
      </c>
      <c r="D7" s="42">
        <f t="shared" si="0"/>
        <v>100000</v>
      </c>
      <c r="E7" s="21">
        <v>100000</v>
      </c>
      <c r="F7" s="21"/>
    </row>
    <row r="8" ht="30" customHeight="1" spans="1:6">
      <c r="A8" s="43">
        <v>3</v>
      </c>
      <c r="B8" s="45" t="s">
        <v>226</v>
      </c>
      <c r="C8" s="46" t="s">
        <v>227</v>
      </c>
      <c r="D8" s="42">
        <f t="shared" si="0"/>
        <v>0</v>
      </c>
      <c r="E8" s="21"/>
      <c r="F8" s="21"/>
    </row>
    <row r="9" ht="30" customHeight="1" spans="1:6">
      <c r="A9" s="43">
        <v>4</v>
      </c>
      <c r="B9" s="45" t="s">
        <v>228</v>
      </c>
      <c r="C9" s="46" t="s">
        <v>229</v>
      </c>
      <c r="D9" s="42">
        <f t="shared" si="0"/>
        <v>0</v>
      </c>
      <c r="E9" s="21"/>
      <c r="F9" s="21"/>
    </row>
    <row r="10" ht="30" customHeight="1" spans="1:6">
      <c r="A10" s="43">
        <v>5</v>
      </c>
      <c r="B10" s="45" t="s">
        <v>230</v>
      </c>
      <c r="C10" s="46" t="s">
        <v>231</v>
      </c>
      <c r="D10" s="42">
        <f t="shared" si="0"/>
        <v>100000</v>
      </c>
      <c r="E10" s="21">
        <v>100000</v>
      </c>
      <c r="F10" s="21"/>
    </row>
    <row r="11" ht="30" customHeight="1" spans="1:6">
      <c r="A11" s="43">
        <v>6</v>
      </c>
      <c r="B11" s="45" t="s">
        <v>232</v>
      </c>
      <c r="C11" s="46" t="s">
        <v>233</v>
      </c>
      <c r="D11" s="42">
        <f t="shared" si="0"/>
        <v>0</v>
      </c>
      <c r="E11" s="21"/>
      <c r="F11" s="21"/>
    </row>
    <row r="12" ht="30" customHeight="1" spans="1:6">
      <c r="A12" s="43">
        <v>7</v>
      </c>
      <c r="B12" s="45" t="s">
        <v>264</v>
      </c>
      <c r="C12" s="46" t="s">
        <v>235</v>
      </c>
      <c r="D12" s="42">
        <f t="shared" si="0"/>
        <v>50000</v>
      </c>
      <c r="E12" s="47">
        <v>50000</v>
      </c>
      <c r="F12" s="21"/>
    </row>
    <row r="13" ht="30" customHeight="1" spans="1:6">
      <c r="A13" s="43">
        <v>8</v>
      </c>
      <c r="B13" s="45" t="s">
        <v>236</v>
      </c>
      <c r="C13" s="46" t="s">
        <v>237</v>
      </c>
      <c r="D13" s="42">
        <f t="shared" si="0"/>
        <v>0</v>
      </c>
      <c r="E13" s="21"/>
      <c r="F13" s="21"/>
    </row>
    <row r="14" ht="30" customHeight="1" spans="1:6">
      <c r="A14" s="43">
        <v>9</v>
      </c>
      <c r="B14" s="45" t="s">
        <v>238</v>
      </c>
      <c r="C14" s="46" t="s">
        <v>239</v>
      </c>
      <c r="D14" s="42">
        <f t="shared" si="0"/>
        <v>145000</v>
      </c>
      <c r="E14" s="21">
        <v>145000</v>
      </c>
      <c r="F14" s="21"/>
    </row>
    <row r="15" ht="30" customHeight="1" spans="1:6">
      <c r="A15" s="43">
        <v>10</v>
      </c>
      <c r="B15" s="45" t="s">
        <v>240</v>
      </c>
      <c r="C15" s="46" t="s">
        <v>241</v>
      </c>
      <c r="D15" s="42">
        <f t="shared" si="0"/>
        <v>52883.27</v>
      </c>
      <c r="E15" s="21">
        <v>52883.27</v>
      </c>
      <c r="F15" s="21"/>
    </row>
    <row r="16" ht="30" customHeight="1" spans="1:6">
      <c r="A16" s="43">
        <v>11</v>
      </c>
      <c r="B16" s="45" t="s">
        <v>242</v>
      </c>
      <c r="C16" s="46" t="s">
        <v>243</v>
      </c>
      <c r="D16" s="42">
        <f t="shared" si="0"/>
        <v>34970.54</v>
      </c>
      <c r="E16" s="21">
        <v>34970.54</v>
      </c>
      <c r="F16" s="21"/>
    </row>
    <row r="17" ht="30" customHeight="1" spans="1:6">
      <c r="A17" s="43">
        <v>12</v>
      </c>
      <c r="B17" s="45" t="s">
        <v>244</v>
      </c>
      <c r="C17" s="46" t="s">
        <v>245</v>
      </c>
      <c r="D17" s="42">
        <f t="shared" si="0"/>
        <v>106800</v>
      </c>
      <c r="E17" s="21">
        <v>106800</v>
      </c>
      <c r="F17" s="21"/>
    </row>
    <row r="18" ht="30" customHeight="1" spans="1:6">
      <c r="A18" s="43">
        <v>13</v>
      </c>
      <c r="B18" s="45" t="s">
        <v>265</v>
      </c>
      <c r="C18" s="46" t="s">
        <v>266</v>
      </c>
      <c r="D18" s="21"/>
      <c r="E18" s="21"/>
      <c r="F18" s="21"/>
    </row>
    <row r="22" spans="3:3">
      <c r="C22" s="22"/>
    </row>
    <row r="23" spans="3:3">
      <c r="C23" s="22"/>
    </row>
    <row r="24" spans="3:3">
      <c r="C24" s="2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E23" sqref="E23"/>
    </sheetView>
  </sheetViews>
  <sheetFormatPr defaultColWidth="7.875" defaultRowHeight="12.75" customHeight="1"/>
  <cols>
    <col min="1" max="1" width="17" style="23" customWidth="1"/>
    <col min="2" max="2" width="41.375" style="23" customWidth="1"/>
    <col min="3" max="3" width="29.375" style="23" customWidth="1"/>
    <col min="4" max="4" width="2.5" style="23" customWidth="1"/>
    <col min="5" max="16" width="8" style="23"/>
    <col min="17" max="16384" width="7.875" style="22"/>
  </cols>
  <sheetData>
    <row r="1" ht="15" customHeight="1" spans="1:16">
      <c r="A1" s="24"/>
      <c r="B1" s="2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ht="32.25" customHeight="1" spans="1:16">
      <c r="A2" s="25" t="s">
        <v>267</v>
      </c>
      <c r="B2" s="25"/>
      <c r="C2" s="2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15" customHeight="1" spans="1:16">
      <c r="A3" s="22"/>
      <c r="B3" s="22"/>
      <c r="C3" s="26" t="s">
        <v>37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25.5" customHeight="1" spans="1:16">
      <c r="A4" s="27" t="s">
        <v>268</v>
      </c>
      <c r="B4" s="27"/>
      <c r="C4" s="28" t="s">
        <v>41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ht="25.5" customHeight="1" spans="1:16">
      <c r="A5" s="27" t="s">
        <v>269</v>
      </c>
      <c r="B5" s="27" t="s">
        <v>270</v>
      </c>
      <c r="C5" s="28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="22" customFormat="1" ht="25.5" customHeight="1" spans="1:3">
      <c r="A6" s="27" t="s">
        <v>118</v>
      </c>
      <c r="B6" s="27"/>
      <c r="C6" s="29">
        <f>C7+C10</f>
        <v>35233520</v>
      </c>
    </row>
    <row r="7" s="22" customFormat="1" ht="25.5" customHeight="1" spans="1:3">
      <c r="A7" s="30">
        <v>212</v>
      </c>
      <c r="B7" s="30" t="s">
        <v>205</v>
      </c>
      <c r="C7" s="29">
        <v>16370000</v>
      </c>
    </row>
    <row r="8" s="22" customFormat="1" ht="25.5" customHeight="1" spans="1:3">
      <c r="A8" s="30">
        <v>21298</v>
      </c>
      <c r="B8" s="30" t="s">
        <v>271</v>
      </c>
      <c r="C8" s="29">
        <v>16370000</v>
      </c>
    </row>
    <row r="9" s="22" customFormat="1" ht="25.5" customHeight="1" spans="1:3">
      <c r="A9" s="30">
        <v>2129801</v>
      </c>
      <c r="B9" s="30" t="s">
        <v>272</v>
      </c>
      <c r="C9" s="29">
        <v>16370000</v>
      </c>
    </row>
    <row r="10" s="22" customFormat="1" ht="26.25" customHeight="1" spans="1:4">
      <c r="A10" s="31" t="s">
        <v>273</v>
      </c>
      <c r="B10" s="32" t="s">
        <v>274</v>
      </c>
      <c r="C10" s="29">
        <v>18863520</v>
      </c>
      <c r="D10" s="23"/>
    </row>
    <row r="11" ht="26.25" customHeight="1" spans="1:16">
      <c r="A11" s="32" t="s">
        <v>275</v>
      </c>
      <c r="B11" s="32" t="s">
        <v>276</v>
      </c>
      <c r="C11" s="29">
        <v>18863520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ht="26.25" customHeight="1" spans="1:16">
      <c r="A12" s="32" t="s">
        <v>277</v>
      </c>
      <c r="B12" s="32" t="s">
        <v>278</v>
      </c>
      <c r="C12" s="29">
        <v>18863520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ht="26.25" customHeight="1" spans="1:3">
      <c r="A13" s="33"/>
      <c r="B13" s="33"/>
      <c r="C13" s="34"/>
    </row>
    <row r="14" ht="26.25" customHeight="1" spans="1:3">
      <c r="A14" s="33"/>
      <c r="B14" s="33"/>
      <c r="C14" s="34"/>
    </row>
    <row r="15" ht="26.25" customHeight="1" spans="1:3">
      <c r="A15" s="33"/>
      <c r="B15" s="33"/>
      <c r="C15" s="3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12" sqref="D12"/>
    </sheetView>
  </sheetViews>
  <sheetFormatPr defaultColWidth="10" defaultRowHeight="13.5" outlineLevelRow="6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30" customHeight="1" spans="1:5">
      <c r="A4" s="14" t="s">
        <v>182</v>
      </c>
      <c r="B4" s="14" t="s">
        <v>118</v>
      </c>
      <c r="C4" s="14" t="s">
        <v>280</v>
      </c>
      <c r="D4" s="14" t="s">
        <v>281</v>
      </c>
      <c r="E4" s="14" t="s">
        <v>282</v>
      </c>
    </row>
    <row r="5" ht="30" customHeight="1" spans="1:5">
      <c r="A5" s="15"/>
      <c r="B5" s="16"/>
      <c r="C5" s="16"/>
      <c r="D5" s="16"/>
      <c r="E5" s="16"/>
    </row>
    <row r="6" ht="30" customHeight="1" spans="1:5">
      <c r="A6" s="17"/>
      <c r="B6" s="18"/>
      <c r="C6" s="19"/>
      <c r="D6" s="19"/>
      <c r="E6" s="19"/>
    </row>
    <row r="7" ht="30" customHeight="1" spans="1:5">
      <c r="A7" s="17"/>
      <c r="B7" s="20"/>
      <c r="C7" s="21"/>
      <c r="D7" s="21"/>
      <c r="E7" s="21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4" sqref="F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283</v>
      </c>
      <c r="B1" s="1"/>
    </row>
    <row r="2" spans="1:1">
      <c r="A2" s="2" t="s">
        <v>284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285</v>
      </c>
      <c r="B5" s="4">
        <v>1</v>
      </c>
    </row>
    <row r="6" spans="1:2">
      <c r="A6" s="6" t="s">
        <v>286</v>
      </c>
      <c r="B6" s="7"/>
    </row>
    <row r="7" spans="1:2">
      <c r="A7" s="8" t="s">
        <v>287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2025-02-17T09:26:11Z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