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表10!$A$1:$C$15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<sst xmlns="http://schemas.openxmlformats.org/spreadsheetml/2006/main" count="393" uniqueCount="304">
  <si>
    <t>单位代码：</t>
  </si>
  <si>
    <t>单位名称：</t>
  </si>
  <si>
    <t>宁县住房和城乡建设局</t>
  </si>
  <si>
    <t>部门预算公开表</t>
  </si>
  <si>
    <t xml:space="preserve">     </t>
  </si>
  <si>
    <t>编制日期：</t>
  </si>
  <si>
    <t>2025年2月12</t>
  </si>
  <si>
    <t>部门领导：</t>
  </si>
  <si>
    <t>王剑</t>
  </si>
  <si>
    <t>财务负责人：</t>
  </si>
  <si>
    <t>郭喜宁</t>
  </si>
  <si>
    <t>制表人：</t>
  </si>
  <si>
    <t>董永峰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</si>
  <si>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</si>
  <si>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</si>
  <si>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</si>
  <si>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</si>
  <si>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</si>
  <si>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</si>
  <si>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</si>
  <si>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</si>
  <si>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</si>
  <si>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</si>
  <si>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</si>
  <si>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</si>
  <si>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</si>
  <si>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</si>
  <si>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</si>
  <si>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</si>
  <si>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</si>
  <si>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</si>
  <si>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</si>
  <si>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</si>
  <si>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</si>
  <si>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</si>
  <si>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</si>
  <si>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</si>
  <si>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</si>
  <si>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</si>
  <si>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</si>
  <si>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</si>
  <si>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</si>
  <si>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</si>
  <si>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</si>
  <si>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</si>
  <si>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</si>
  <si>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</si>
  <si>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</si>
  <si>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</si>
  <si>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</si>
  <si>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</si>
  <si>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</si>
  <si>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</si>
  <si>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</si>
  <si>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</si>
  <si>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</si>
  <si>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</si>
  <si>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</si>
  <si>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</si>
  <si>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</si>
  <si>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</si>
  <si>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</si>
  <si>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</si>
  <si>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</si>
  <si>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</si>
  <si>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</si>
  <si>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</si>
  <si>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</si>
  <si>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</si>
  <si>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</si>
  <si>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</si>
  <si>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</si>
  <si>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</si>
  <si>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</si>
  <si>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</si>
  <si>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</si>
  <si>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</si>
  <si>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</si>
  <si>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</si>
  <si>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</si>
  <si>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</si>
  <si>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</si>
  <si>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</si>
  <si>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</si>
  <si>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</si>
  <si>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</si>
  <si>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</si>
  <si>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</si>
  <si>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</si>
  <si>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</si>
  <si>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</si>
  <si>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</si>
  <si>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</si>
  <si>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</si>
  <si>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</si>
  <si>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</si>
  <si>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</si>
  <si>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</si>
  <si>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</si>
  <si>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</si>
  <si>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</si>
  <si>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</si>
  <si>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</si>
  <si>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</si>
  <si>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</si>
  <si>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</si>
  <si>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</si>
  <si>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</si>
  <si>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</si>
  <si>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</si>
  <si>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</si>
  <si>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</si>
  <si>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</si>
  <si>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</si>
  <si>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</si>
  <si>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</si>
  <si>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</si>
  <si>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</si>
  <si>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</si>
  <si>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206-科学技术支出</t>
  </si>
  <si>
    <t>20699-其他科学技术支出</t>
  </si>
  <si>
    <t>2069999-其他科学技术支出</t>
  </si>
  <si>
    <t>208-社会保障和就业支出</t>
  </si>
  <si>
    <t>20805-行政事业单位养老支出</t>
  </si>
  <si>
    <t>2080501-行政单位离退休</t>
  </si>
  <si>
    <t>2080502-事业单位离退休</t>
  </si>
  <si>
    <t>2080505-机关事业单位基本养老保险缴费支出</t>
  </si>
  <si>
    <t>20808-抚恤</t>
  </si>
  <si>
    <t>2080899-其他优抚支出</t>
  </si>
  <si>
    <t>20899-其他社会保障和就业支出</t>
  </si>
  <si>
    <t>2089999-其他社会保障和就业支出</t>
  </si>
  <si>
    <t>210-卫生健康支出</t>
  </si>
  <si>
    <t>21011-行政事业单位医疗</t>
  </si>
  <si>
    <t>2101101-行政单位医疗</t>
  </si>
  <si>
    <t>2101102-事业单位医疗</t>
  </si>
  <si>
    <t>212-城乡社区支出</t>
  </si>
  <si>
    <t>21201-城乡社区管理事务</t>
  </si>
  <si>
    <t>2120101-行政运行</t>
  </si>
  <si>
    <t>2120102-一般行政管理事务</t>
  </si>
  <si>
    <t>2120104-城管执法</t>
  </si>
  <si>
    <t>21205-城乡社区环境卫生</t>
  </si>
  <si>
    <t>2120501-城乡社区环境卫生</t>
  </si>
  <si>
    <t>21298-超长期特别国债安排的支出</t>
  </si>
  <si>
    <t>2129801-城乡社区公共设施</t>
  </si>
  <si>
    <t>221-住房保障支出</t>
  </si>
  <si>
    <t>22101-保障性安居工程支出</t>
  </si>
  <si>
    <t>2210111-配租型住房保障</t>
  </si>
  <si>
    <t>229-其他支出</t>
  </si>
  <si>
    <t>22904-其他政府性基金及对应专项债务收入安排的支出</t>
  </si>
  <si>
    <t>2290402-其他地方自行试点项目收益专项债券收入安排的支出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</si>
  <si>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</si>
  <si>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</si>
  <si>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</si>
  <si>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</si>
  <si>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</si>
  <si>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</si>
  <si>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</si>
  <si>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</si>
  <si>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</si>
  <si>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</si>
  <si>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</si>
  <si>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</si>
  <si>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</si>
  <si>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</si>
  <si>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</si>
  <si>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</si>
  <si>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</si>
  <si>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</si>
  <si>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</si>
  <si>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</si>
  <si>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</si>
  <si>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</si>
  <si>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</si>
  <si>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</si>
  <si>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</si>
  <si>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</si>
  <si>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</si>
  <si>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</si>
  <si>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</si>
  <si>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</si>
  <si>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</si>
  <si>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</si>
  <si>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</si>
  <si>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</si>
  <si>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</si>
  <si>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</si>
  <si>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</si>
  <si>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</si>
  <si>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</si>
  <si>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</si>
  <si>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</si>
  <si>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</si>
  <si>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</si>
  <si>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宁县房产服务中心</t>
  </si>
  <si>
    <t>宁县城市管理综合执法局</t>
  </si>
  <si>
    <t>一般公共预算支出情况表</t>
  </si>
  <si>
    <t>科目编码</t>
  </si>
  <si>
    <t>科目名称</t>
  </si>
  <si>
    <t>206</t>
  </si>
  <si>
    <t>科学技术支出</t>
  </si>
  <si>
    <t>20699</t>
  </si>
  <si>
    <t>其他科学技术支出</t>
  </si>
  <si>
    <t>2069999</t>
  </si>
  <si>
    <t>208</t>
  </si>
  <si>
    <t>社会保障和就业支出</t>
  </si>
  <si>
    <t>行政事业单位养老支出</t>
  </si>
  <si>
    <t>行政单位离退休</t>
  </si>
  <si>
    <t>事业单位离退休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</si>
  <si>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</si>
  <si>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</si>
  <si>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</si>
  <si>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</si>
  <si>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</si>
  <si>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</si>
  <si>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</si>
  <si>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事业单位医疗</t>
  </si>
  <si>
    <t>城乡社区支出</t>
  </si>
  <si>
    <t>城乡社区管理事务</t>
  </si>
  <si>
    <t>行政运行</t>
  </si>
  <si>
    <t>一般行政管理事务</t>
  </si>
  <si>
    <t>城管执法</t>
  </si>
  <si>
    <t>城乡社区环境卫生</t>
  </si>
  <si>
    <t>住房保障支出</t>
  </si>
  <si>
    <t>保障性安居工程支出</t>
  </si>
  <si>
    <t>配租型住房保障</t>
  </si>
  <si>
    <t>一般公共预算基本支出表</t>
  </si>
  <si>
    <t>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</si>
  <si>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</si>
  <si>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</si>
  <si>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</si>
  <si>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</si>
  <si>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</si>
  <si>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</si>
  <si>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绩效工资</t>
  </si>
  <si>
    <t>30103</t>
  </si>
  <si>
    <t>奖金</t>
  </si>
  <si>
    <t>30112</t>
  </si>
  <si>
    <t>其他社会保障缴费</t>
  </si>
  <si>
    <t>302</t>
  </si>
  <si>
    <t>商品服务支出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</si>
  <si>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</si>
  <si>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</si>
  <si>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</si>
  <si>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</si>
  <si>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</si>
  <si>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</si>
  <si>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</si>
  <si>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</si>
  <si>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30213</t>
  </si>
  <si>
    <t>维修费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</si>
  <si>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</si>
  <si>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</si>
  <si>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</si>
  <si>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</si>
  <si>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</si>
  <si>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</si>
  <si>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</si>
  <si>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工会费</t>
  </si>
  <si>
    <t>30229</t>
  </si>
  <si>
    <t>福利费</t>
  </si>
  <si>
    <t>30239</t>
  </si>
  <si>
    <t>其他交通费用（车补）</t>
  </si>
  <si>
    <t>303</t>
  </si>
  <si>
    <t>对个人和家庭的补助</t>
  </si>
  <si>
    <t>30302</t>
  </si>
  <si>
    <t>退休费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</si>
  <si>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</si>
  <si>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</si>
  <si>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</si>
  <si>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</si>
  <si>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</si>
  <si>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</si>
  <si>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</si>
  <si>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</si>
  <si>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</si>
  <si>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</si>
  <si>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</si>
  <si>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</si>
  <si>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</si>
  <si>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</si>
  <si>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30299</t>
  </si>
  <si>
    <t>其他商品和服务支出</t>
  </si>
  <si>
    <t>政府性基金预算支出情况表</t>
  </si>
  <si>
    <t>项        目</t>
  </si>
  <si>
    <t>编码</t>
  </si>
  <si>
    <t>名称</t>
  </si>
  <si>
    <t>超长期特别国债安排的支出</t>
  </si>
  <si>
    <t>城乡社区公共设施</t>
  </si>
  <si>
    <t>229</t>
  </si>
  <si>
    <t>其他支出</t>
  </si>
  <si>
    <t>22904</t>
  </si>
  <si>
    <t>其他政府性基金及对应专项债务收入安排的支出</t>
  </si>
  <si>
    <t>2290402</t>
  </si>
  <si>
    <t>其他地方自行试点项目收益专项债券收入安排的支出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</si>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</sst>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_ "/>
    <numFmt numFmtId="179" formatCode="#0.00"/>
    <numFmt numFmtId="180" formatCode="#,##0.00_ ;[Red]\-#,##0.00\ "/>
    <numFmt numFmtId="181" formatCode="yyyy\-mm\-dd"/>
  </numFmts>
  <fonts count="52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9"/>
      <name val="SimSun"/>
      <charset val="134"/>
    </font>
    <font>
      <b/>
      <sz val="10"/>
      <name val="黑体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10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2" fillId="7" borderId="10" applyNumberFormat="0" applyAlignment="0" applyProtection="0">
      <alignment vertical="center"/>
    </xf>
    <xf numFmtId="0" fontId="43" fillId="8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0" borderId="0"/>
  </cellStyleXfs>
  <cellXfs count="9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1" xfId="0" applyFont="1" applyBorder="1">
      <alignment vertical="center"/>
    </xf>
    <xf numFmtId="0" fontId="11" fillId="0" borderId="0" xfId="0" applyFont="1" applyFill="1" applyAlignment="1"/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176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left" vertical="center"/>
    </xf>
    <xf numFmtId="49" fontId="17" fillId="3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176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left" vertical="center" wrapText="1"/>
    </xf>
    <xf numFmtId="49" fontId="20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left" vertical="center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7" fontId="2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left" vertical="center"/>
    </xf>
    <xf numFmtId="178" fontId="22" fillId="3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vertical="center" wrapText="1"/>
    </xf>
    <xf numFmtId="179" fontId="9" fillId="0" borderId="2" xfId="0" applyNumberFormat="1" applyFont="1" applyBorder="1" applyAlignment="1">
      <alignment horizontal="right" vertical="center" wrapText="1"/>
    </xf>
    <xf numFmtId="179" fontId="23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9" fontId="10" fillId="0" borderId="2" xfId="0" applyNumberFormat="1" applyFont="1" applyBorder="1" applyAlignment="1">
      <alignment vertical="center" wrapText="1"/>
    </xf>
    <xf numFmtId="179" fontId="10" fillId="0" borderId="2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7" fontId="20" fillId="0" borderId="1" xfId="0" applyNumberFormat="1" applyFont="1" applyFill="1" applyBorder="1" applyAlignment="1" applyProtection="1">
      <alignment horizontal="left" vertical="center"/>
    </xf>
    <xf numFmtId="0" fontId="10" fillId="0" borderId="1" xfId="0" applyFont="1" applyBorder="1" applyAlignment="1">
      <alignment horizontal="right" vertical="center" wrapText="1"/>
    </xf>
    <xf numFmtId="0" fontId="15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80" fontId="15" fillId="0" borderId="1" xfId="0" applyNumberFormat="1" applyFont="1" applyFill="1" applyBorder="1" applyAlignment="1" applyProtection="1">
      <alignment horizontal="right" vertical="center"/>
    </xf>
    <xf numFmtId="0" fontId="15" fillId="0" borderId="1" xfId="49" applyFont="1" applyFill="1" applyBorder="1" applyAlignment="1" applyProtection="1">
      <alignment vertical="center"/>
    </xf>
    <xf numFmtId="180" fontId="24" fillId="0" borderId="1" xfId="0" applyNumberFormat="1" applyFont="1" applyFill="1" applyBorder="1" applyAlignment="1">
      <alignment horizontal="right" vertical="center"/>
    </xf>
    <xf numFmtId="0" fontId="20" fillId="0" borderId="1" xfId="49" applyFont="1" applyFill="1" applyBorder="1" applyAlignment="1" applyProtection="1">
      <alignment vertical="center"/>
    </xf>
    <xf numFmtId="0" fontId="15" fillId="0" borderId="1" xfId="49" applyFont="1" applyBorder="1" applyAlignment="1" applyProtection="1">
      <alignment vertical="center"/>
    </xf>
    <xf numFmtId="0" fontId="20" fillId="0" borderId="1" xfId="49" applyFont="1" applyFill="1" applyBorder="1" applyAlignment="1" applyProtection="1">
      <alignment horizontal="center" vertical="center"/>
    </xf>
    <xf numFmtId="180" fontId="20" fillId="0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181" fontId="9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10" fillId="0" borderId="1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P11" sqref="P11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94">
        <v>303001</v>
      </c>
      <c r="D3" s="94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95" t="s">
        <v>3</v>
      </c>
      <c r="C6" s="95"/>
      <c r="D6" s="95"/>
      <c r="E6" s="95"/>
      <c r="F6" s="95"/>
      <c r="G6" s="95"/>
      <c r="H6" s="95"/>
      <c r="I6" s="95"/>
      <c r="J6" s="95"/>
      <c r="K6" s="95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96" t="s">
        <v>5</v>
      </c>
      <c r="G10" s="97" t="s">
        <v>6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96" t="s">
        <v>7</v>
      </c>
      <c r="C12" s="98" t="s">
        <v>8</v>
      </c>
      <c r="D12" s="12"/>
      <c r="E12" s="96" t="s">
        <v>9</v>
      </c>
      <c r="F12" s="10" t="s">
        <v>10</v>
      </c>
      <c r="G12" s="12"/>
      <c r="H12" s="96" t="s">
        <v>11</v>
      </c>
      <c r="I12" s="10" t="s">
        <v>12</v>
      </c>
      <c r="J12" s="12"/>
      <c r="K12" s="12"/>
    </row>
    <row r="13" ht="14.3" customHeight="1" spans="1:11">
      <c r="A13" s="10"/>
      <c r="B13" s="10"/>
      <c r="C13" s="10" t="s">
        <v>13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I20" sqref="I20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8" t="s">
        <v>267</v>
      </c>
      <c r="B2" s="48"/>
      <c r="C2" s="48"/>
      <c r="D2" s="48"/>
      <c r="E2" s="48"/>
      <c r="F2" s="48"/>
      <c r="G2" s="48"/>
      <c r="H2" s="48"/>
    </row>
    <row r="3" ht="22.75" customHeight="1" spans="1:8">
      <c r="A3" s="10"/>
      <c r="B3" s="10"/>
      <c r="C3" s="10"/>
      <c r="D3" s="10"/>
      <c r="E3" s="10"/>
      <c r="F3" s="10"/>
      <c r="G3" s="10"/>
      <c r="H3" s="49" t="s">
        <v>37</v>
      </c>
    </row>
    <row r="4" ht="22.75" customHeight="1" spans="1:8">
      <c r="A4" s="14" t="s">
        <v>189</v>
      </c>
      <c r="B4" s="14" t="s">
        <v>268</v>
      </c>
      <c r="C4" s="14"/>
      <c r="D4" s="14"/>
      <c r="E4" s="14"/>
      <c r="F4" s="14"/>
      <c r="G4" s="14" t="s">
        <v>269</v>
      </c>
      <c r="H4" s="14" t="s">
        <v>270</v>
      </c>
    </row>
    <row r="5" ht="22.75" customHeight="1" spans="1:8">
      <c r="A5" s="14"/>
      <c r="B5" s="14" t="s">
        <v>118</v>
      </c>
      <c r="C5" s="14" t="s">
        <v>271</v>
      </c>
      <c r="D5" s="14" t="s">
        <v>272</v>
      </c>
      <c r="E5" s="14" t="s">
        <v>273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274</v>
      </c>
      <c r="F6" s="14" t="s">
        <v>275</v>
      </c>
      <c r="G6" s="14"/>
      <c r="H6" s="14"/>
    </row>
    <row r="7" ht="22.75" customHeight="1" spans="1:8">
      <c r="A7" s="15" t="s">
        <v>118</v>
      </c>
      <c r="B7" s="50"/>
      <c r="C7" s="50"/>
      <c r="D7" s="50"/>
      <c r="E7" s="50"/>
      <c r="F7" s="50"/>
      <c r="G7" s="50"/>
      <c r="H7" s="50"/>
    </row>
    <row r="8" ht="22.75" customHeight="1" spans="1:8">
      <c r="A8" s="15"/>
      <c r="B8" s="50"/>
      <c r="C8" s="50"/>
      <c r="D8" s="50"/>
      <c r="E8" s="50"/>
      <c r="F8" s="50"/>
      <c r="G8" s="50"/>
      <c r="H8" s="50"/>
    </row>
    <row r="9" ht="22.75" customHeight="1" spans="1:8">
      <c r="A9" s="51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H16" sqref="H16"/>
    </sheetView>
  </sheetViews>
  <sheetFormatPr defaultColWidth="10" defaultRowHeight="15"/>
  <cols>
    <col min="1" max="1" width="9.76666666666667" customWidth="1"/>
    <col min="2" max="2" width="12" style="23" customWidth="1"/>
    <col min="3" max="3" width="29.625" style="23" customWidth="1"/>
    <col min="4" max="4" width="11.5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35"/>
      <c r="C1" s="36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276</v>
      </c>
      <c r="B2" s="25"/>
      <c r="C2" s="25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37</v>
      </c>
      <c r="G3" s="10"/>
      <c r="H3" s="10"/>
      <c r="I3" s="10"/>
      <c r="J3" s="10"/>
    </row>
    <row r="4" ht="45" customHeight="1" spans="1:10">
      <c r="A4" s="37" t="s">
        <v>277</v>
      </c>
      <c r="B4" s="38" t="s">
        <v>278</v>
      </c>
      <c r="C4" s="39" t="s">
        <v>279</v>
      </c>
      <c r="D4" s="37" t="s">
        <v>118</v>
      </c>
      <c r="E4" s="37" t="s">
        <v>115</v>
      </c>
      <c r="F4" s="37" t="s">
        <v>116</v>
      </c>
      <c r="G4" s="10"/>
      <c r="H4" s="10"/>
      <c r="I4" s="10"/>
      <c r="J4" s="10"/>
    </row>
    <row r="5" ht="30" customHeight="1" spans="1:10">
      <c r="A5" s="37"/>
      <c r="B5" s="40"/>
      <c r="C5" s="41" t="s">
        <v>118</v>
      </c>
      <c r="D5" s="42">
        <f>E5+F5</f>
        <v>1035902.18</v>
      </c>
      <c r="E5" s="42">
        <f>E6</f>
        <v>1035902.18</v>
      </c>
      <c r="F5" s="42"/>
      <c r="G5" s="12"/>
      <c r="H5" s="12"/>
      <c r="I5" s="12"/>
      <c r="J5" s="12"/>
    </row>
    <row r="6" ht="30" customHeight="1" spans="1:6">
      <c r="A6" s="43">
        <v>1</v>
      </c>
      <c r="B6" s="40" t="s">
        <v>238</v>
      </c>
      <c r="C6" s="44" t="s">
        <v>239</v>
      </c>
      <c r="D6" s="42">
        <f t="shared" ref="D6:D19" si="0">E6+F6</f>
        <v>1035902.18</v>
      </c>
      <c r="E6" s="21">
        <f>SUM(E7:E18)</f>
        <v>1035902.18</v>
      </c>
      <c r="F6" s="21"/>
    </row>
    <row r="7" ht="30" customHeight="1" spans="1:6">
      <c r="A7" s="43">
        <v>2</v>
      </c>
      <c r="B7" s="45" t="s">
        <v>240</v>
      </c>
      <c r="C7" s="46" t="s">
        <v>241</v>
      </c>
      <c r="D7" s="42">
        <f t="shared" si="0"/>
        <v>173000</v>
      </c>
      <c r="E7" s="21">
        <v>173000</v>
      </c>
      <c r="F7" s="21"/>
    </row>
    <row r="8" ht="30" customHeight="1" spans="1:6">
      <c r="A8" s="43">
        <v>3</v>
      </c>
      <c r="B8" s="45" t="s">
        <v>242</v>
      </c>
      <c r="C8" s="46" t="s">
        <v>243</v>
      </c>
      <c r="D8" s="42">
        <f t="shared" si="0"/>
        <v>50000</v>
      </c>
      <c r="E8" s="21">
        <v>50000</v>
      </c>
      <c r="F8" s="21"/>
    </row>
    <row r="9" ht="30" customHeight="1" spans="1:6">
      <c r="A9" s="43">
        <v>4</v>
      </c>
      <c r="B9" s="45" t="s">
        <v>244</v>
      </c>
      <c r="C9" s="46" t="s">
        <v>245</v>
      </c>
      <c r="D9" s="42">
        <f t="shared" si="0"/>
        <v>50000</v>
      </c>
      <c r="E9" s="21">
        <v>50000</v>
      </c>
      <c r="F9" s="21"/>
    </row>
    <row r="10" ht="30" customHeight="1" spans="1:6">
      <c r="A10" s="43">
        <v>5</v>
      </c>
      <c r="B10" s="45" t="s">
        <v>246</v>
      </c>
      <c r="C10" s="46" t="s">
        <v>247</v>
      </c>
      <c r="D10" s="42">
        <f t="shared" si="0"/>
        <v>200000</v>
      </c>
      <c r="E10" s="21">
        <v>200000</v>
      </c>
      <c r="F10" s="21"/>
    </row>
    <row r="11" ht="30" customHeight="1" spans="1:6">
      <c r="A11" s="43">
        <v>6</v>
      </c>
      <c r="B11" s="45" t="s">
        <v>248</v>
      </c>
      <c r="C11" s="46" t="s">
        <v>249</v>
      </c>
      <c r="D11" s="42">
        <f t="shared" si="0"/>
        <v>50000</v>
      </c>
      <c r="E11" s="21">
        <v>50000</v>
      </c>
      <c r="F11" s="21"/>
    </row>
    <row r="12" ht="30" customHeight="1" spans="1:6">
      <c r="A12" s="43">
        <v>7</v>
      </c>
      <c r="B12" s="45" t="s">
        <v>250</v>
      </c>
      <c r="C12" s="46" t="s">
        <v>251</v>
      </c>
      <c r="D12" s="42">
        <f t="shared" si="0"/>
        <v>50000</v>
      </c>
      <c r="E12" s="47">
        <v>50000</v>
      </c>
      <c r="F12" s="21"/>
    </row>
    <row r="13" ht="30" customHeight="1" spans="1:6">
      <c r="A13" s="43">
        <v>8</v>
      </c>
      <c r="B13" s="45" t="s">
        <v>252</v>
      </c>
      <c r="C13" s="46" t="s">
        <v>253</v>
      </c>
      <c r="D13" s="42">
        <f t="shared" si="0"/>
        <v>50000</v>
      </c>
      <c r="E13" s="21">
        <v>50000</v>
      </c>
      <c r="F13" s="21"/>
    </row>
    <row r="14" ht="30" customHeight="1" spans="1:6">
      <c r="A14" s="43">
        <v>9</v>
      </c>
      <c r="B14" s="45" t="s">
        <v>254</v>
      </c>
      <c r="C14" s="46" t="s">
        <v>255</v>
      </c>
      <c r="D14" s="42">
        <f t="shared" si="0"/>
        <v>145000</v>
      </c>
      <c r="E14" s="21">
        <v>145000</v>
      </c>
      <c r="F14" s="21"/>
    </row>
    <row r="15" ht="30" customHeight="1" spans="1:6">
      <c r="A15" s="43">
        <v>10</v>
      </c>
      <c r="B15" s="45" t="s">
        <v>256</v>
      </c>
      <c r="C15" s="46" t="s">
        <v>257</v>
      </c>
      <c r="D15" s="42">
        <f t="shared" si="0"/>
        <v>98152.61</v>
      </c>
      <c r="E15" s="21">
        <v>98152.61</v>
      </c>
      <c r="F15" s="21"/>
    </row>
    <row r="16" ht="30" customHeight="1" spans="1:6">
      <c r="A16" s="43">
        <v>11</v>
      </c>
      <c r="B16" s="45" t="s">
        <v>258</v>
      </c>
      <c r="C16" s="46" t="s">
        <v>259</v>
      </c>
      <c r="D16" s="42">
        <f t="shared" si="0"/>
        <v>62949.57</v>
      </c>
      <c r="E16" s="21">
        <v>62949.57</v>
      </c>
      <c r="F16" s="21"/>
    </row>
    <row r="17" ht="30" customHeight="1" spans="1:6">
      <c r="A17" s="43">
        <v>12</v>
      </c>
      <c r="B17" s="45" t="s">
        <v>260</v>
      </c>
      <c r="C17" s="46" t="s">
        <v>261</v>
      </c>
      <c r="D17" s="42">
        <f t="shared" si="0"/>
        <v>106800</v>
      </c>
      <c r="E17" s="21">
        <v>106800</v>
      </c>
      <c r="F17" s="21"/>
    </row>
    <row r="18" ht="30" customHeight="1" spans="1:6">
      <c r="A18" s="43">
        <v>13</v>
      </c>
      <c r="B18" s="45" t="s">
        <v>280</v>
      </c>
      <c r="C18" s="46" t="s">
        <v>281</v>
      </c>
      <c r="D18" s="21"/>
      <c r="E18" s="21"/>
      <c r="F18" s="21"/>
    </row>
    <row r="22" spans="3:3">
      <c r="C22" s="22"/>
    </row>
    <row r="23" spans="3:3">
      <c r="C23" s="22"/>
    </row>
    <row r="24" spans="3:3">
      <c r="C24" s="22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showGridLines="0" showZeros="0" workbookViewId="0">
      <selection activeCell="B8" sqref="B8"/>
    </sheetView>
  </sheetViews>
  <sheetFormatPr defaultColWidth="7.875" defaultRowHeight="12.75" customHeight="1"/>
  <cols>
    <col min="1" max="1" width="17" style="23" customWidth="1"/>
    <col min="2" max="2" width="41.375" style="23" customWidth="1"/>
    <col min="3" max="3" width="29.375" style="23" customWidth="1"/>
    <col min="4" max="4" width="2.5" style="23" customWidth="1"/>
    <col min="5" max="16" width="8" style="23"/>
    <col min="17" max="16384" width="7.875" style="22"/>
  </cols>
  <sheetData>
    <row r="1" ht="15" customHeight="1" spans="1:16">
      <c r="A1" s="24"/>
      <c r="B1" s="24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ht="32.25" customHeight="1" spans="1:16">
      <c r="A2" s="25" t="s">
        <v>282</v>
      </c>
      <c r="B2" s="25"/>
      <c r="C2" s="25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ht="15" customHeight="1" spans="1:16">
      <c r="A3" s="22"/>
      <c r="B3" s="22"/>
      <c r="C3" s="26" t="s">
        <v>37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ht="25.5" customHeight="1" spans="1:16">
      <c r="A4" s="27" t="s">
        <v>283</v>
      </c>
      <c r="B4" s="27"/>
      <c r="C4" s="28" t="s">
        <v>41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ht="25.5" customHeight="1" spans="1:16">
      <c r="A5" s="27" t="s">
        <v>284</v>
      </c>
      <c r="B5" s="27" t="s">
        <v>285</v>
      </c>
      <c r="C5" s="28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="22" customFormat="1" ht="25.5" customHeight="1" spans="1:3">
      <c r="A6" s="27" t="s">
        <v>118</v>
      </c>
      <c r="B6" s="27"/>
      <c r="C6" s="29">
        <f>C7+C10</f>
        <v>35233520</v>
      </c>
    </row>
    <row r="7" s="22" customFormat="1" ht="25.5" customHeight="1" spans="1:3">
      <c r="A7" s="30">
        <v>212</v>
      </c>
      <c r="B7" s="30" t="s">
        <v>216</v>
      </c>
      <c r="C7" s="29">
        <v>16370000</v>
      </c>
    </row>
    <row r="8" s="22" customFormat="1" ht="25.5" customHeight="1" spans="1:3">
      <c r="A8" s="30">
        <v>21298</v>
      </c>
      <c r="B8" s="30" t="s">
        <v>286</v>
      </c>
      <c r="C8" s="29">
        <v>16370000</v>
      </c>
    </row>
    <row r="9" s="22" customFormat="1" ht="25.5" customHeight="1" spans="1:3">
      <c r="A9" s="30">
        <v>2129801</v>
      </c>
      <c r="B9" s="30" t="s">
        <v>287</v>
      </c>
      <c r="C9" s="29">
        <v>16370000</v>
      </c>
    </row>
    <row r="10" s="22" customFormat="1" ht="26.25" customHeight="1" spans="1:4">
      <c r="A10" s="31" t="s">
        <v>288</v>
      </c>
      <c r="B10" s="32" t="s">
        <v>289</v>
      </c>
      <c r="C10" s="29">
        <v>18863520</v>
      </c>
      <c r="D10" s="23"/>
    </row>
    <row r="11" ht="26.25" customHeight="1" spans="1:16">
      <c r="A11" s="32" t="s">
        <v>290</v>
      </c>
      <c r="B11" s="32" t="s">
        <v>291</v>
      </c>
      <c r="C11" s="29">
        <v>18863520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ht="26.25" customHeight="1" spans="1:16">
      <c r="A12" s="32" t="s">
        <v>292</v>
      </c>
      <c r="B12" s="32" t="s">
        <v>293</v>
      </c>
      <c r="C12" s="29">
        <v>18863520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ht="26.25" customHeight="1" spans="1:3">
      <c r="A13" s="33"/>
      <c r="B13" s="33"/>
      <c r="C13" s="34"/>
    </row>
    <row r="14" ht="26.25" customHeight="1" spans="1:3">
      <c r="A14" s="33"/>
      <c r="B14" s="33"/>
      <c r="C14" s="34"/>
    </row>
    <row r="15" ht="26.25" customHeight="1" spans="1:3">
      <c r="A15" s="33"/>
      <c r="B15" s="33"/>
      <c r="C15" s="34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E12" sqref="E12"/>
    </sheetView>
  </sheetViews>
  <sheetFormatPr defaultColWidth="10" defaultRowHeight="13.5" outlineLevelRow="6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294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37</v>
      </c>
    </row>
    <row r="4" ht="30" customHeight="1" spans="1:5">
      <c r="A4" s="14" t="s">
        <v>189</v>
      </c>
      <c r="B4" s="14" t="s">
        <v>118</v>
      </c>
      <c r="C4" s="14" t="s">
        <v>295</v>
      </c>
      <c r="D4" s="14" t="s">
        <v>296</v>
      </c>
      <c r="E4" s="14" t="s">
        <v>297</v>
      </c>
    </row>
    <row r="5" ht="30" customHeight="1" spans="1:5">
      <c r="A5" s="15" t="s">
        <v>193</v>
      </c>
      <c r="B5" s="16">
        <v>280000</v>
      </c>
      <c r="C5" s="16">
        <v>280000</v>
      </c>
      <c r="D5" s="16"/>
      <c r="E5" s="16"/>
    </row>
    <row r="6" ht="30" customHeight="1" spans="1:5">
      <c r="A6" s="17"/>
      <c r="B6" s="18"/>
      <c r="C6" s="19"/>
      <c r="D6" s="19"/>
      <c r="E6" s="19"/>
    </row>
    <row r="7" ht="30" customHeight="1" spans="1:5">
      <c r="A7" s="17"/>
      <c r="B7" s="20"/>
      <c r="C7" s="21"/>
      <c r="D7" s="21"/>
      <c r="E7" s="21"/>
    </row>
  </sheetData>
  <mergeCells count="1">
    <mergeCell ref="A2:E2"/>
  </mergeCells>
  <pageMargins left="0.75" right="0.75" top="0.270000010728836" bottom="0.270000010728836" header="0" footer="0"/>
  <pageSetup paperSize="9" scale="7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4" sqref="B24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298</v>
      </c>
      <c r="B1" s="1"/>
    </row>
    <row r="2" spans="1:1">
      <c r="A2" s="2" t="s">
        <v>299</v>
      </c>
    </row>
    <row r="3" ht="15" customHeight="1" spans="1:2">
      <c r="A3" s="3" t="s">
        <v>40</v>
      </c>
      <c r="B3" s="4" t="s">
        <v>41</v>
      </c>
    </row>
    <row r="4" spans="1:2">
      <c r="A4" s="3"/>
      <c r="B4" s="4"/>
    </row>
    <row r="5" spans="1:2">
      <c r="A5" s="5" t="s">
        <v>300</v>
      </c>
      <c r="B5" s="4">
        <v>1</v>
      </c>
    </row>
    <row r="6" spans="1:2">
      <c r="A6" s="6" t="s">
        <v>301</v>
      </c>
      <c r="B6" s="7"/>
    </row>
    <row r="7" spans="1:2">
      <c r="A7" s="8" t="s">
        <v>302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303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C22" sqref="C22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90" t="s">
        <v>14</v>
      </c>
      <c r="C2" s="90"/>
    </row>
    <row r="3" ht="29.35" customHeight="1" spans="1:3">
      <c r="A3" s="91"/>
      <c r="B3" s="92" t="s">
        <v>15</v>
      </c>
      <c r="C3" s="92" t="s">
        <v>16</v>
      </c>
    </row>
    <row r="4" ht="28.45" customHeight="1" spans="1:3">
      <c r="A4" s="83"/>
      <c r="B4" s="93" t="s">
        <v>17</v>
      </c>
      <c r="C4" s="71" t="s">
        <v>18</v>
      </c>
    </row>
    <row r="5" ht="28.45" customHeight="1" spans="1:3">
      <c r="A5" s="83"/>
      <c r="B5" s="93" t="s">
        <v>19</v>
      </c>
      <c r="C5" s="71" t="s">
        <v>20</v>
      </c>
    </row>
    <row r="6" ht="28.45" customHeight="1" spans="1:3">
      <c r="A6" s="83"/>
      <c r="B6" s="93" t="s">
        <v>21</v>
      </c>
      <c r="C6" s="71" t="s">
        <v>22</v>
      </c>
    </row>
    <row r="7" ht="28.45" customHeight="1" spans="1:3">
      <c r="A7" s="83"/>
      <c r="B7" s="93" t="s">
        <v>23</v>
      </c>
      <c r="C7" s="71"/>
    </row>
    <row r="8" ht="28.45" customHeight="1" spans="1:3">
      <c r="A8" s="83"/>
      <c r="B8" s="93" t="s">
        <v>24</v>
      </c>
      <c r="C8" s="71" t="s">
        <v>25</v>
      </c>
    </row>
    <row r="9" ht="28.45" customHeight="1" spans="1:3">
      <c r="A9" s="83"/>
      <c r="B9" s="93" t="s">
        <v>26</v>
      </c>
      <c r="C9" s="71" t="s">
        <v>27</v>
      </c>
    </row>
    <row r="10" ht="28.45" customHeight="1" spans="1:3">
      <c r="A10" s="83"/>
      <c r="B10" s="93" t="s">
        <v>28</v>
      </c>
      <c r="C10" s="71" t="s">
        <v>29</v>
      </c>
    </row>
    <row r="11" ht="28.45" customHeight="1" spans="1:3">
      <c r="A11" s="83"/>
      <c r="B11" s="93" t="s">
        <v>30</v>
      </c>
      <c r="C11" s="71" t="s">
        <v>31</v>
      </c>
    </row>
    <row r="12" ht="28.45" customHeight="1" spans="1:3">
      <c r="A12" s="83"/>
      <c r="B12" s="93" t="s">
        <v>32</v>
      </c>
      <c r="C12" s="71"/>
    </row>
    <row r="13" ht="28.45" customHeight="1" spans="1:3">
      <c r="A13" s="10"/>
      <c r="B13" s="93" t="s">
        <v>33</v>
      </c>
      <c r="C13" s="71"/>
    </row>
    <row r="14" ht="28.45" customHeight="1" spans="1:3">
      <c r="A14" s="10"/>
      <c r="B14" s="93" t="s">
        <v>34</v>
      </c>
      <c r="C14" s="71" t="s">
        <v>18</v>
      </c>
    </row>
    <row r="15" ht="36" customHeight="1" spans="2:3">
      <c r="B15" s="93" t="s">
        <v>35</v>
      </c>
      <c r="C15" s="21"/>
    </row>
  </sheetData>
  <mergeCells count="1">
    <mergeCell ref="B2:C2"/>
  </mergeCells>
  <pageMargins left="0.75" right="0.75" top="0.270000010728836" bottom="0.270000010728836" header="0" footer="0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opLeftCell="A30" workbookViewId="0">
      <selection activeCell="B58" sqref="B5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6" max="6" width="12.625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36</v>
      </c>
      <c r="B2" s="11"/>
      <c r="C2" s="11"/>
      <c r="D2" s="11"/>
    </row>
    <row r="3" ht="22.75" customHeight="1" spans="1:4">
      <c r="A3" s="83"/>
      <c r="B3" s="83"/>
      <c r="C3" s="83"/>
      <c r="D3" s="84" t="s">
        <v>37</v>
      </c>
    </row>
    <row r="4" ht="22.75" customHeight="1" spans="1:4">
      <c r="A4" s="62" t="s">
        <v>38</v>
      </c>
      <c r="B4" s="62"/>
      <c r="C4" s="62" t="s">
        <v>39</v>
      </c>
      <c r="D4" s="62"/>
    </row>
    <row r="5" ht="22.75" customHeight="1" spans="1:4">
      <c r="A5" s="62" t="s">
        <v>40</v>
      </c>
      <c r="B5" s="62" t="s">
        <v>41</v>
      </c>
      <c r="C5" s="62" t="s">
        <v>40</v>
      </c>
      <c r="D5" s="62" t="s">
        <v>41</v>
      </c>
    </row>
    <row r="6" ht="22.75" customHeight="1" spans="1:4">
      <c r="A6" s="85" t="s">
        <v>42</v>
      </c>
      <c r="B6" s="66">
        <v>44067911.85</v>
      </c>
      <c r="C6" s="85" t="s">
        <v>43</v>
      </c>
      <c r="D6" s="66"/>
    </row>
    <row r="7" ht="22.75" customHeight="1" spans="1:4">
      <c r="A7" s="85" t="s">
        <v>44</v>
      </c>
      <c r="B7" s="66"/>
      <c r="C7" s="85" t="s">
        <v>45</v>
      </c>
      <c r="D7" s="86"/>
    </row>
    <row r="8" ht="22.75" customHeight="1" spans="1:4">
      <c r="A8" s="85" t="s">
        <v>46</v>
      </c>
      <c r="B8" s="66"/>
      <c r="C8" s="85" t="s">
        <v>47</v>
      </c>
      <c r="D8" s="86"/>
    </row>
    <row r="9" ht="22.75" customHeight="1" spans="1:4">
      <c r="A9" s="85" t="s">
        <v>48</v>
      </c>
      <c r="B9" s="66"/>
      <c r="C9" s="85" t="s">
        <v>49</v>
      </c>
      <c r="D9" s="86"/>
    </row>
    <row r="10" ht="22.75" customHeight="1" spans="1:4">
      <c r="A10" s="85" t="s">
        <v>50</v>
      </c>
      <c r="B10" s="66"/>
      <c r="C10" s="85" t="s">
        <v>51</v>
      </c>
      <c r="D10" s="86"/>
    </row>
    <row r="11" ht="22.75" customHeight="1" spans="1:4">
      <c r="A11" s="85" t="s">
        <v>52</v>
      </c>
      <c r="B11" s="66"/>
      <c r="C11" s="85" t="s">
        <v>53</v>
      </c>
      <c r="D11" s="86">
        <v>15030300</v>
      </c>
    </row>
    <row r="12" ht="22.75" customHeight="1" spans="1:4">
      <c r="A12" s="85" t="s">
        <v>54</v>
      </c>
      <c r="B12" s="66"/>
      <c r="C12" s="85" t="s">
        <v>55</v>
      </c>
      <c r="D12" s="86"/>
    </row>
    <row r="13" ht="22.75" customHeight="1" spans="1:4">
      <c r="A13" s="85" t="s">
        <v>56</v>
      </c>
      <c r="B13" s="66"/>
      <c r="C13" s="85" t="s">
        <v>57</v>
      </c>
      <c r="D13" s="86">
        <v>2333399.89</v>
      </c>
    </row>
    <row r="14" ht="22.75" customHeight="1" spans="1:4">
      <c r="A14" s="85" t="s">
        <v>58</v>
      </c>
      <c r="B14" s="66"/>
      <c r="C14" s="85" t="s">
        <v>59</v>
      </c>
      <c r="D14" s="86"/>
    </row>
    <row r="15" ht="22.75" customHeight="1" spans="1:4">
      <c r="A15" s="85"/>
      <c r="B15" s="87"/>
      <c r="C15" s="85" t="s">
        <v>60</v>
      </c>
      <c r="D15" s="86">
        <v>903068.3</v>
      </c>
    </row>
    <row r="16" ht="22.75" customHeight="1" spans="1:4">
      <c r="A16" s="85"/>
      <c r="B16" s="87"/>
      <c r="C16" s="85" t="s">
        <v>61</v>
      </c>
      <c r="D16" s="86"/>
    </row>
    <row r="17" ht="22.75" customHeight="1" spans="1:4">
      <c r="A17" s="85"/>
      <c r="B17" s="87"/>
      <c r="C17" s="85" t="s">
        <v>62</v>
      </c>
      <c r="D17" s="86">
        <v>41891143.66</v>
      </c>
    </row>
    <row r="18" ht="22.75" customHeight="1" spans="1:4">
      <c r="A18" s="85"/>
      <c r="B18" s="87"/>
      <c r="C18" s="85" t="s">
        <v>63</v>
      </c>
      <c r="D18" s="86"/>
    </row>
    <row r="19" ht="22.75" customHeight="1" spans="1:4">
      <c r="A19" s="85"/>
      <c r="B19" s="87"/>
      <c r="C19" s="85" t="s">
        <v>64</v>
      </c>
      <c r="D19" s="86"/>
    </row>
    <row r="20" ht="22.75" customHeight="1" spans="1:4">
      <c r="A20" s="88"/>
      <c r="B20" s="89"/>
      <c r="C20" s="85" t="s">
        <v>65</v>
      </c>
      <c r="D20" s="86"/>
    </row>
    <row r="21" ht="22.75" customHeight="1" spans="1:4">
      <c r="A21" s="88"/>
      <c r="B21" s="89"/>
      <c r="C21" s="85" t="s">
        <v>66</v>
      </c>
      <c r="D21" s="86"/>
    </row>
    <row r="22" ht="22.75" customHeight="1" spans="1:4">
      <c r="A22" s="88"/>
      <c r="B22" s="89"/>
      <c r="C22" s="85" t="s">
        <v>67</v>
      </c>
      <c r="D22" s="86"/>
    </row>
    <row r="23" ht="22.75" customHeight="1" spans="1:4">
      <c r="A23" s="88"/>
      <c r="B23" s="89"/>
      <c r="C23" s="85" t="s">
        <v>68</v>
      </c>
      <c r="D23" s="86"/>
    </row>
    <row r="24" ht="22.75" customHeight="1" spans="1:4">
      <c r="A24" s="88"/>
      <c r="B24" s="89"/>
      <c r="C24" s="85" t="s">
        <v>69</v>
      </c>
      <c r="D24" s="86"/>
    </row>
    <row r="25" ht="22.75" customHeight="1" spans="1:4">
      <c r="A25" s="85"/>
      <c r="B25" s="87"/>
      <c r="C25" s="85" t="s">
        <v>70</v>
      </c>
      <c r="D25" s="86">
        <v>280000</v>
      </c>
    </row>
    <row r="26" ht="22.75" customHeight="1" spans="1:4">
      <c r="A26" s="85"/>
      <c r="B26" s="87"/>
      <c r="C26" s="85" t="s">
        <v>71</v>
      </c>
      <c r="D26" s="86"/>
    </row>
    <row r="27" ht="22.75" customHeight="1" spans="1:4">
      <c r="A27" s="85"/>
      <c r="B27" s="87"/>
      <c r="C27" s="85" t="s">
        <v>72</v>
      </c>
      <c r="D27" s="86"/>
    </row>
    <row r="28" ht="22.75" customHeight="1" spans="1:4">
      <c r="A28" s="88"/>
      <c r="B28" s="89"/>
      <c r="C28" s="85" t="s">
        <v>73</v>
      </c>
      <c r="D28" s="86"/>
    </row>
    <row r="29" ht="22.75" customHeight="1" spans="1:4">
      <c r="A29" s="88"/>
      <c r="B29" s="89"/>
      <c r="C29" s="85" t="s">
        <v>74</v>
      </c>
      <c r="D29" s="86"/>
    </row>
    <row r="30" ht="22.75" customHeight="1" spans="1:4">
      <c r="A30" s="88"/>
      <c r="B30" s="89"/>
      <c r="C30" s="85" t="s">
        <v>75</v>
      </c>
      <c r="D30" s="86">
        <v>18863520</v>
      </c>
    </row>
    <row r="31" ht="22.75" customHeight="1" spans="1:4">
      <c r="A31" s="88"/>
      <c r="B31" s="89"/>
      <c r="C31" s="85" t="s">
        <v>76</v>
      </c>
      <c r="D31" s="86"/>
    </row>
    <row r="32" ht="22.75" customHeight="1" spans="1:4">
      <c r="A32" s="88"/>
      <c r="B32" s="89"/>
      <c r="C32" s="85" t="s">
        <v>77</v>
      </c>
      <c r="D32" s="86"/>
    </row>
    <row r="33" ht="22.75" customHeight="1" spans="1:4">
      <c r="A33" s="85"/>
      <c r="B33" s="85"/>
      <c r="C33" s="85" t="s">
        <v>78</v>
      </c>
      <c r="D33" s="86"/>
    </row>
    <row r="34" ht="22.75" customHeight="1" spans="1:4">
      <c r="A34" s="85"/>
      <c r="B34" s="85"/>
      <c r="C34" s="85" t="s">
        <v>79</v>
      </c>
      <c r="D34" s="86"/>
    </row>
    <row r="35" ht="22.75" customHeight="1" spans="1:4">
      <c r="A35" s="85"/>
      <c r="B35" s="85"/>
      <c r="C35" s="85" t="s">
        <v>80</v>
      </c>
      <c r="D35" s="86"/>
    </row>
    <row r="36" ht="22.75" customHeight="1" spans="1:4">
      <c r="A36" s="85"/>
      <c r="B36" s="85"/>
      <c r="C36" s="85"/>
      <c r="D36" s="85"/>
    </row>
    <row r="37" ht="22.75" customHeight="1" spans="1:4">
      <c r="A37" s="85"/>
      <c r="B37" s="85"/>
      <c r="C37" s="85"/>
      <c r="D37" s="85"/>
    </row>
    <row r="38" ht="22.75" customHeight="1" spans="1:4">
      <c r="A38" s="85"/>
      <c r="B38" s="85"/>
      <c r="C38" s="85"/>
      <c r="D38" s="85"/>
    </row>
    <row r="39" ht="22.75" customHeight="1" spans="1:4">
      <c r="A39" s="88" t="s">
        <v>81</v>
      </c>
      <c r="B39" s="89">
        <f>SUM(B6:B14)</f>
        <v>44067911.85</v>
      </c>
      <c r="C39" s="88" t="s">
        <v>82</v>
      </c>
      <c r="D39" s="89">
        <f>SUM(D6:D38)</f>
        <v>79301431.85</v>
      </c>
    </row>
    <row r="40" ht="22.75" customHeight="1" spans="1:4">
      <c r="A40" s="88" t="s">
        <v>83</v>
      </c>
      <c r="B40" s="89">
        <v>35233520</v>
      </c>
      <c r="C40" s="88" t="s">
        <v>84</v>
      </c>
      <c r="D40" s="89"/>
    </row>
    <row r="41" ht="22.75" customHeight="1" spans="1:4">
      <c r="A41" s="88" t="s">
        <v>85</v>
      </c>
      <c r="B41" s="87"/>
      <c r="C41" s="85"/>
      <c r="D41" s="87"/>
    </row>
    <row r="42" ht="22.75" customHeight="1" spans="1:4">
      <c r="A42" s="88" t="s">
        <v>86</v>
      </c>
      <c r="B42" s="89">
        <f>B39+B40</f>
        <v>79301431.85</v>
      </c>
      <c r="C42" s="88" t="s">
        <v>87</v>
      </c>
      <c r="D42" s="89">
        <f>D39+D40</f>
        <v>79301431.85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tabSelected="1" topLeftCell="A10" workbookViewId="0">
      <selection activeCell="C25" sqref="C25"/>
    </sheetView>
  </sheetViews>
  <sheetFormatPr defaultColWidth="7.875" defaultRowHeight="12.75" customHeight="1" outlineLevelCol="2"/>
  <cols>
    <col min="1" max="1" width="46.5" style="23" customWidth="1"/>
    <col min="2" max="2" width="42.75" style="23" customWidth="1"/>
    <col min="3" max="3" width="27.375" style="23" customWidth="1"/>
    <col min="4" max="4" width="11.125" style="22"/>
    <col min="5" max="16384" width="7.875" style="22"/>
  </cols>
  <sheetData>
    <row r="1" ht="24.75" customHeight="1" spans="1:1">
      <c r="A1" s="35"/>
    </row>
    <row r="2" ht="24.75" customHeight="1" spans="1:2">
      <c r="A2" s="25" t="s">
        <v>88</v>
      </c>
      <c r="B2" s="25"/>
    </row>
    <row r="3" ht="24.75" customHeight="1" spans="1:2">
      <c r="A3" s="74"/>
      <c r="B3" s="26" t="s">
        <v>37</v>
      </c>
    </row>
    <row r="4" ht="24" customHeight="1" spans="1:2">
      <c r="A4" s="39" t="s">
        <v>40</v>
      </c>
      <c r="B4" s="39" t="s">
        <v>41</v>
      </c>
    </row>
    <row r="5" s="22" customFormat="1" ht="25" customHeight="1" spans="1:3">
      <c r="A5" s="75" t="s">
        <v>89</v>
      </c>
      <c r="B5" s="76">
        <f>B6+B7</f>
        <v>44067911.85</v>
      </c>
      <c r="C5" s="23"/>
    </row>
    <row r="6" s="22" customFormat="1" ht="25" customHeight="1" spans="1:3">
      <c r="A6" s="77" t="s">
        <v>90</v>
      </c>
      <c r="B6" s="78">
        <v>43787911.85</v>
      </c>
      <c r="C6" s="23"/>
    </row>
    <row r="7" s="22" customFormat="1" ht="25" customHeight="1" spans="1:3">
      <c r="A7" s="77" t="s">
        <v>91</v>
      </c>
      <c r="B7" s="78">
        <v>280000</v>
      </c>
      <c r="C7" s="23"/>
    </row>
    <row r="8" s="22" customFormat="1" ht="25" customHeight="1" spans="1:3">
      <c r="A8" s="75" t="s">
        <v>92</v>
      </c>
      <c r="B8" s="78">
        <f>B9+B10</f>
        <v>0</v>
      </c>
      <c r="C8" s="23"/>
    </row>
    <row r="9" s="22" customFormat="1" ht="25" customHeight="1" spans="1:3">
      <c r="A9" s="77" t="s">
        <v>90</v>
      </c>
      <c r="B9" s="78"/>
      <c r="C9" s="23"/>
    </row>
    <row r="10" s="22" customFormat="1" ht="25" customHeight="1" spans="1:3">
      <c r="A10" s="77" t="s">
        <v>91</v>
      </c>
      <c r="B10" s="78"/>
      <c r="C10" s="23"/>
    </row>
    <row r="11" s="22" customFormat="1" ht="25" customHeight="1" spans="1:3">
      <c r="A11" s="75" t="s">
        <v>93</v>
      </c>
      <c r="B11" s="78"/>
      <c r="C11" s="23"/>
    </row>
    <row r="12" s="22" customFormat="1" ht="25" customHeight="1" spans="1:3">
      <c r="A12" s="77" t="s">
        <v>90</v>
      </c>
      <c r="B12" s="78"/>
      <c r="C12" s="23"/>
    </row>
    <row r="13" s="22" customFormat="1" ht="25" customHeight="1" spans="1:3">
      <c r="A13" s="77" t="s">
        <v>91</v>
      </c>
      <c r="B13" s="78"/>
      <c r="C13" s="23"/>
    </row>
    <row r="14" s="22" customFormat="1" ht="25" customHeight="1" spans="1:3">
      <c r="A14" s="79" t="s">
        <v>94</v>
      </c>
      <c r="B14" s="78">
        <f>SUM(B15:B17)</f>
        <v>0</v>
      </c>
      <c r="C14" s="23"/>
    </row>
    <row r="15" s="22" customFormat="1" ht="25" customHeight="1" spans="1:3">
      <c r="A15" s="77" t="s">
        <v>95</v>
      </c>
      <c r="B15" s="78"/>
      <c r="C15" s="23"/>
    </row>
    <row r="16" s="22" customFormat="1" ht="25" customHeight="1" spans="1:3">
      <c r="A16" s="77" t="s">
        <v>96</v>
      </c>
      <c r="B16" s="78"/>
      <c r="C16" s="23"/>
    </row>
    <row r="17" s="22" customFormat="1" ht="25" customHeight="1" spans="1:3">
      <c r="A17" s="77" t="s">
        <v>97</v>
      </c>
      <c r="B17" s="78"/>
      <c r="C17" s="23"/>
    </row>
    <row r="18" s="22" customFormat="1" ht="25" customHeight="1" spans="1:3">
      <c r="A18" s="79" t="s">
        <v>98</v>
      </c>
      <c r="B18" s="78"/>
      <c r="C18" s="23"/>
    </row>
    <row r="19" s="22" customFormat="1" ht="25" customHeight="1" spans="1:3">
      <c r="A19" s="79" t="s">
        <v>99</v>
      </c>
      <c r="B19" s="78"/>
      <c r="C19" s="23"/>
    </row>
    <row r="20" s="22" customFormat="1" ht="25" customHeight="1" spans="1:3">
      <c r="A20" s="79" t="s">
        <v>100</v>
      </c>
      <c r="B20" s="78"/>
      <c r="C20" s="23"/>
    </row>
    <row r="21" s="22" customFormat="1" ht="25" customHeight="1" spans="1:3">
      <c r="A21" s="79" t="s">
        <v>101</v>
      </c>
      <c r="B21" s="78"/>
      <c r="C21" s="23"/>
    </row>
    <row r="22" s="22" customFormat="1" ht="25" customHeight="1" spans="1:3">
      <c r="A22" s="79" t="s">
        <v>102</v>
      </c>
      <c r="B22" s="76">
        <f>B23+B26+B29+B30</f>
        <v>35233520</v>
      </c>
      <c r="C22" s="23"/>
    </row>
    <row r="23" s="22" customFormat="1" ht="25" customHeight="1" spans="1:3">
      <c r="A23" s="77" t="s">
        <v>103</v>
      </c>
      <c r="B23" s="76">
        <f>B24+B25</f>
        <v>35233520</v>
      </c>
      <c r="C23" s="23"/>
    </row>
    <row r="24" s="22" customFormat="1" ht="25" customHeight="1" spans="1:3">
      <c r="A24" s="77" t="s">
        <v>104</v>
      </c>
      <c r="B24" s="76">
        <v>35233520</v>
      </c>
      <c r="C24" s="23"/>
    </row>
    <row r="25" s="22" customFormat="1" ht="25" customHeight="1" spans="1:3">
      <c r="A25" s="77" t="s">
        <v>105</v>
      </c>
      <c r="B25" s="76"/>
      <c r="C25" s="23"/>
    </row>
    <row r="26" s="22" customFormat="1" ht="25" customHeight="1" spans="1:3">
      <c r="A26" s="77" t="s">
        <v>106</v>
      </c>
      <c r="B26" s="76">
        <f>B27+B28</f>
        <v>0</v>
      </c>
      <c r="C26" s="23"/>
    </row>
    <row r="27" s="22" customFormat="1" ht="25" customHeight="1" spans="1:3">
      <c r="A27" s="77" t="s">
        <v>107</v>
      </c>
      <c r="B27" s="76"/>
      <c r="C27" s="23"/>
    </row>
    <row r="28" s="22" customFormat="1" ht="25" customHeight="1" spans="1:3">
      <c r="A28" s="77" t="s">
        <v>108</v>
      </c>
      <c r="B28" s="76"/>
      <c r="C28" s="23"/>
    </row>
    <row r="29" s="22" customFormat="1" ht="25" customHeight="1" spans="1:3">
      <c r="A29" s="77" t="s">
        <v>109</v>
      </c>
      <c r="B29" s="76"/>
      <c r="C29" s="23"/>
    </row>
    <row r="30" s="22" customFormat="1" ht="25" customHeight="1" spans="1:3">
      <c r="A30" s="77" t="s">
        <v>110</v>
      </c>
      <c r="B30" s="76"/>
      <c r="C30" s="23"/>
    </row>
    <row r="31" ht="25" customHeight="1" spans="1:2">
      <c r="A31" s="80"/>
      <c r="B31" s="76"/>
    </row>
    <row r="32" s="22" customFormat="1" ht="25" customHeight="1" spans="1:3">
      <c r="A32" s="81" t="s">
        <v>111</v>
      </c>
      <c r="B32" s="82">
        <f>B5+B8+B14+B18+B19+B20+B21+B22</f>
        <v>79301431.85</v>
      </c>
      <c r="C32" s="23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scale="83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topLeftCell="A12" workbookViewId="0">
      <selection activeCell="G13" sqref="G13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112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37</v>
      </c>
    </row>
    <row r="4" ht="22.75" customHeight="1" spans="1:5">
      <c r="A4" s="70" t="s">
        <v>113</v>
      </c>
      <c r="B4" s="70" t="s">
        <v>114</v>
      </c>
      <c r="C4" s="70" t="s">
        <v>115</v>
      </c>
      <c r="D4" s="70" t="s">
        <v>116</v>
      </c>
      <c r="E4" s="70" t="s">
        <v>117</v>
      </c>
    </row>
    <row r="5" ht="22.75" customHeight="1" spans="1:5">
      <c r="A5" s="71" t="s">
        <v>118</v>
      </c>
      <c r="B5" s="72">
        <f t="shared" ref="B5:B17" si="0">C5+D5+E5</f>
        <v>79301431.85</v>
      </c>
      <c r="C5" s="73">
        <f>C6+C9+C18+C22+C31+C34</f>
        <v>17677611.85</v>
      </c>
      <c r="D5" s="73">
        <f>D6+D9+D18+D22+D31+D34</f>
        <v>26390300</v>
      </c>
      <c r="E5" s="73">
        <f>E6+E9+E18+E22+E31+E34</f>
        <v>35233520</v>
      </c>
    </row>
    <row r="6" ht="24" customHeight="1" spans="1:5">
      <c r="A6" s="44" t="s">
        <v>119</v>
      </c>
      <c r="B6" s="72">
        <f t="shared" si="0"/>
        <v>15030300</v>
      </c>
      <c r="C6" s="73">
        <f>C7</f>
        <v>0</v>
      </c>
      <c r="D6" s="73">
        <f>D7</f>
        <v>15030300</v>
      </c>
      <c r="E6" s="73">
        <f>E7</f>
        <v>0</v>
      </c>
    </row>
    <row r="7" ht="24" customHeight="1" spans="1:5">
      <c r="A7" s="44" t="s">
        <v>120</v>
      </c>
      <c r="B7" s="72">
        <f t="shared" si="0"/>
        <v>15030300</v>
      </c>
      <c r="C7" s="73">
        <f>C8</f>
        <v>0</v>
      </c>
      <c r="D7" s="73">
        <f>D8</f>
        <v>15030300</v>
      </c>
      <c r="E7" s="73">
        <f>E8</f>
        <v>0</v>
      </c>
    </row>
    <row r="8" ht="24" customHeight="1" spans="1:5">
      <c r="A8" s="44" t="s">
        <v>121</v>
      </c>
      <c r="B8" s="73">
        <f t="shared" si="0"/>
        <v>15030300</v>
      </c>
      <c r="C8" s="73"/>
      <c r="D8" s="73">
        <v>15030300</v>
      </c>
      <c r="E8" s="73"/>
    </row>
    <row r="9" ht="24" customHeight="1" spans="1:5">
      <c r="A9" s="44" t="s">
        <v>122</v>
      </c>
      <c r="B9" s="73">
        <f t="shared" si="0"/>
        <v>2333399.89</v>
      </c>
      <c r="C9" s="73">
        <f>C10+C14+C16</f>
        <v>2333399.89</v>
      </c>
      <c r="D9" s="73">
        <f>D10+D14+D16</f>
        <v>0</v>
      </c>
      <c r="E9" s="73">
        <f>E10+E14+E16</f>
        <v>0</v>
      </c>
    </row>
    <row r="10" ht="24" customHeight="1" spans="1:5">
      <c r="A10" s="44" t="s">
        <v>123</v>
      </c>
      <c r="B10" s="73">
        <f t="shared" si="0"/>
        <v>2176389.03</v>
      </c>
      <c r="C10" s="73">
        <f>C11+C12+C13</f>
        <v>2176389.03</v>
      </c>
      <c r="D10" s="73">
        <f>D11+D12+D13</f>
        <v>0</v>
      </c>
      <c r="E10" s="73">
        <f>E11+E12+E13</f>
        <v>0</v>
      </c>
    </row>
    <row r="11" ht="24" customHeight="1" spans="1:5">
      <c r="A11" s="44" t="s">
        <v>124</v>
      </c>
      <c r="B11" s="73">
        <f t="shared" si="0"/>
        <v>156025.2</v>
      </c>
      <c r="C11" s="73">
        <v>156025.2</v>
      </c>
      <c r="D11" s="73"/>
      <c r="E11" s="73"/>
    </row>
    <row r="12" ht="24" customHeight="1" spans="1:5">
      <c r="A12" s="44" t="s">
        <v>125</v>
      </c>
      <c r="B12" s="73">
        <f t="shared" si="0"/>
        <v>5250</v>
      </c>
      <c r="C12" s="73">
        <v>5250</v>
      </c>
      <c r="D12" s="73"/>
      <c r="E12" s="73"/>
    </row>
    <row r="13" ht="24" customHeight="1" spans="1:5">
      <c r="A13" s="44" t="s">
        <v>126</v>
      </c>
      <c r="B13" s="73">
        <f t="shared" si="0"/>
        <v>2015113.83</v>
      </c>
      <c r="C13" s="73">
        <v>2015113.83</v>
      </c>
      <c r="D13" s="73"/>
      <c r="E13" s="73"/>
    </row>
    <row r="14" ht="24" customHeight="1" spans="1:5">
      <c r="A14" s="44" t="s">
        <v>127</v>
      </c>
      <c r="B14" s="73">
        <f t="shared" si="0"/>
        <v>55200</v>
      </c>
      <c r="C14" s="73">
        <f>C15</f>
        <v>55200</v>
      </c>
      <c r="D14" s="73">
        <f>D15</f>
        <v>0</v>
      </c>
      <c r="E14" s="73">
        <f>E15</f>
        <v>0</v>
      </c>
    </row>
    <row r="15" ht="24" customHeight="1" spans="1:5">
      <c r="A15" s="44" t="s">
        <v>128</v>
      </c>
      <c r="B15" s="73">
        <f t="shared" si="0"/>
        <v>55200</v>
      </c>
      <c r="C15" s="73">
        <v>55200</v>
      </c>
      <c r="D15" s="73"/>
      <c r="E15" s="73"/>
    </row>
    <row r="16" ht="24" customHeight="1" spans="1:5">
      <c r="A16" s="44" t="s">
        <v>129</v>
      </c>
      <c r="B16" s="73">
        <f t="shared" si="0"/>
        <v>101810.86</v>
      </c>
      <c r="C16" s="73">
        <f>C17</f>
        <v>101810.86</v>
      </c>
      <c r="D16" s="73">
        <f>D17</f>
        <v>0</v>
      </c>
      <c r="E16" s="73">
        <f>E17</f>
        <v>0</v>
      </c>
    </row>
    <row r="17" ht="24" customHeight="1" spans="1:5">
      <c r="A17" s="44" t="s">
        <v>130</v>
      </c>
      <c r="B17" s="73">
        <f t="shared" si="0"/>
        <v>101810.86</v>
      </c>
      <c r="C17" s="73">
        <v>101810.86</v>
      </c>
      <c r="D17" s="73"/>
      <c r="E17" s="73"/>
    </row>
    <row r="18" ht="24" customHeight="1" spans="1:5">
      <c r="A18" s="44" t="s">
        <v>131</v>
      </c>
      <c r="B18" s="73">
        <f t="shared" ref="B18:B40" si="1">C18+D18+E18</f>
        <v>903068.3</v>
      </c>
      <c r="C18" s="73">
        <f>C19</f>
        <v>903068.3</v>
      </c>
      <c r="D18" s="73">
        <f>D19</f>
        <v>0</v>
      </c>
      <c r="E18" s="73">
        <f>E19</f>
        <v>0</v>
      </c>
    </row>
    <row r="19" ht="24" customHeight="1" spans="1:5">
      <c r="A19" s="44" t="s">
        <v>132</v>
      </c>
      <c r="B19" s="73">
        <f t="shared" si="1"/>
        <v>903068.3</v>
      </c>
      <c r="C19" s="73">
        <f>C20+C21</f>
        <v>903068.3</v>
      </c>
      <c r="D19" s="73">
        <f>D20+D21</f>
        <v>0</v>
      </c>
      <c r="E19" s="73">
        <f>E20+E21</f>
        <v>0</v>
      </c>
    </row>
    <row r="20" ht="24" customHeight="1" spans="1:5">
      <c r="A20" s="44" t="s">
        <v>133</v>
      </c>
      <c r="B20" s="73">
        <f t="shared" si="1"/>
        <v>491682.9</v>
      </c>
      <c r="C20" s="73">
        <v>491682.9</v>
      </c>
      <c r="D20" s="73"/>
      <c r="E20" s="73"/>
    </row>
    <row r="21" ht="24" customHeight="1" spans="1:5">
      <c r="A21" s="44" t="s">
        <v>134</v>
      </c>
      <c r="B21" s="73">
        <f t="shared" si="1"/>
        <v>411385.4</v>
      </c>
      <c r="C21" s="73">
        <v>411385.4</v>
      </c>
      <c r="D21" s="73"/>
      <c r="E21" s="73"/>
    </row>
    <row r="22" ht="24" customHeight="1" spans="1:5">
      <c r="A22" s="44" t="s">
        <v>135</v>
      </c>
      <c r="B22" s="73">
        <f t="shared" si="1"/>
        <v>41891143.66</v>
      </c>
      <c r="C22" s="73">
        <f>C23+C27+C29</f>
        <v>14441143.66</v>
      </c>
      <c r="D22" s="73">
        <f>D23+D27+D29</f>
        <v>11080000</v>
      </c>
      <c r="E22" s="73">
        <f>E23+E27+E29</f>
        <v>16370000</v>
      </c>
    </row>
    <row r="23" ht="24" customHeight="1" spans="1:5">
      <c r="A23" s="44" t="s">
        <v>136</v>
      </c>
      <c r="B23" s="73">
        <f t="shared" si="1"/>
        <v>14441143.66</v>
      </c>
      <c r="C23" s="73">
        <f>C24+C25+C26</f>
        <v>14441143.66</v>
      </c>
      <c r="D23" s="73">
        <f>D24+D25+D26</f>
        <v>0</v>
      </c>
      <c r="E23" s="73">
        <f>E24+E25+E26</f>
        <v>0</v>
      </c>
    </row>
    <row r="24" ht="24" customHeight="1" spans="1:5">
      <c r="A24" s="44" t="s">
        <v>137</v>
      </c>
      <c r="B24" s="73">
        <f t="shared" si="1"/>
        <v>7869114.27</v>
      </c>
      <c r="C24" s="73">
        <v>7869114.27</v>
      </c>
      <c r="D24" s="73"/>
      <c r="E24" s="73"/>
    </row>
    <row r="25" ht="24" customHeight="1" spans="1:5">
      <c r="A25" s="44" t="s">
        <v>138</v>
      </c>
      <c r="B25" s="73">
        <f t="shared" si="1"/>
        <v>1846267.87</v>
      </c>
      <c r="C25" s="73">
        <v>1846267.87</v>
      </c>
      <c r="D25" s="73"/>
      <c r="E25" s="73"/>
    </row>
    <row r="26" ht="24" customHeight="1" spans="1:5">
      <c r="A26" s="44" t="s">
        <v>139</v>
      </c>
      <c r="B26" s="73">
        <f t="shared" si="1"/>
        <v>4725761.52</v>
      </c>
      <c r="C26" s="73">
        <v>4725761.52</v>
      </c>
      <c r="D26" s="73"/>
      <c r="E26" s="73"/>
    </row>
    <row r="27" ht="24" customHeight="1" spans="1:5">
      <c r="A27" s="44" t="s">
        <v>140</v>
      </c>
      <c r="B27" s="73">
        <f t="shared" si="1"/>
        <v>11080000</v>
      </c>
      <c r="C27" s="73">
        <f>C28</f>
        <v>0</v>
      </c>
      <c r="D27" s="73">
        <f>D28</f>
        <v>11080000</v>
      </c>
      <c r="E27" s="73">
        <f>E28</f>
        <v>0</v>
      </c>
    </row>
    <row r="28" ht="24" customHeight="1" spans="1:5">
      <c r="A28" s="44" t="s">
        <v>141</v>
      </c>
      <c r="B28" s="73">
        <f t="shared" si="1"/>
        <v>11080000</v>
      </c>
      <c r="C28" s="73"/>
      <c r="D28" s="73">
        <v>11080000</v>
      </c>
      <c r="E28" s="73"/>
    </row>
    <row r="29" ht="24" customHeight="1" spans="1:5">
      <c r="A29" s="44" t="s">
        <v>142</v>
      </c>
      <c r="B29" s="73">
        <f t="shared" si="1"/>
        <v>16370000</v>
      </c>
      <c r="C29" s="73">
        <f>C30</f>
        <v>0</v>
      </c>
      <c r="D29" s="73">
        <f>D30</f>
        <v>0</v>
      </c>
      <c r="E29" s="73">
        <f>E30</f>
        <v>16370000</v>
      </c>
    </row>
    <row r="30" ht="24" customHeight="1" spans="1:5">
      <c r="A30" s="44" t="s">
        <v>143</v>
      </c>
      <c r="B30" s="73">
        <f t="shared" si="1"/>
        <v>16370000</v>
      </c>
      <c r="C30" s="73"/>
      <c r="D30" s="73"/>
      <c r="E30" s="73">
        <v>16370000</v>
      </c>
    </row>
    <row r="31" ht="24" customHeight="1" spans="1:5">
      <c r="A31" s="44" t="s">
        <v>144</v>
      </c>
      <c r="B31" s="73">
        <f t="shared" si="1"/>
        <v>280000</v>
      </c>
      <c r="C31" s="73">
        <f>C32</f>
        <v>0</v>
      </c>
      <c r="D31" s="73">
        <f>D32</f>
        <v>280000</v>
      </c>
      <c r="E31" s="73">
        <f>E32</f>
        <v>0</v>
      </c>
    </row>
    <row r="32" ht="24" customHeight="1" spans="1:5">
      <c r="A32" s="44" t="s">
        <v>145</v>
      </c>
      <c r="B32" s="73">
        <f t="shared" si="1"/>
        <v>280000</v>
      </c>
      <c r="C32" s="73">
        <f>C33</f>
        <v>0</v>
      </c>
      <c r="D32" s="73">
        <f>D33</f>
        <v>280000</v>
      </c>
      <c r="E32" s="73">
        <f>E33</f>
        <v>0</v>
      </c>
    </row>
    <row r="33" ht="24" customHeight="1" spans="1:5">
      <c r="A33" s="44" t="s">
        <v>146</v>
      </c>
      <c r="B33" s="73">
        <f t="shared" si="1"/>
        <v>280000</v>
      </c>
      <c r="C33" s="73"/>
      <c r="D33" s="73">
        <v>280000</v>
      </c>
      <c r="E33" s="73"/>
    </row>
    <row r="34" ht="24" customHeight="1" spans="1:5">
      <c r="A34" s="44" t="s">
        <v>147</v>
      </c>
      <c r="B34" s="73">
        <f t="shared" si="1"/>
        <v>18863520</v>
      </c>
      <c r="C34" s="73">
        <f>C35</f>
        <v>0</v>
      </c>
      <c r="D34" s="73">
        <f>D35</f>
        <v>0</v>
      </c>
      <c r="E34" s="73">
        <f>E35</f>
        <v>18863520</v>
      </c>
    </row>
    <row r="35" ht="24" customHeight="1" spans="1:5">
      <c r="A35" s="40" t="s">
        <v>148</v>
      </c>
      <c r="B35" s="73">
        <f t="shared" si="1"/>
        <v>18863520</v>
      </c>
      <c r="C35" s="73"/>
      <c r="D35" s="73"/>
      <c r="E35" s="73">
        <f>E36</f>
        <v>18863520</v>
      </c>
    </row>
    <row r="36" ht="24" customHeight="1" spans="1:5">
      <c r="A36" s="40" t="s">
        <v>149</v>
      </c>
      <c r="B36" s="73">
        <f t="shared" si="1"/>
        <v>18863520</v>
      </c>
      <c r="C36" s="73"/>
      <c r="D36" s="73"/>
      <c r="E36" s="73">
        <v>18863520</v>
      </c>
    </row>
  </sheetData>
  <protectedRanges>
    <protectedRange sqref="A31" name="区域1_7_2_2"/>
    <protectedRange sqref="A31" name="区域1_7_3_2"/>
    <protectedRange sqref="A32" name="区域1_6_3"/>
    <protectedRange sqref="A33" name="区域1_6_3_1"/>
  </protectedRanges>
  <mergeCells count="1">
    <mergeCell ref="A2:E2"/>
  </mergeCells>
  <pageMargins left="0.75" right="0.75" top="0.270000010728836" bottom="0.270000010728836" header="0" footer="0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F21" sqref="F2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150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53" t="s">
        <v>37</v>
      </c>
      <c r="D3" s="53"/>
      <c r="E3" s="12"/>
      <c r="F3" s="12"/>
      <c r="G3" s="12"/>
    </row>
    <row r="4" ht="22.75" customHeight="1" spans="1:7">
      <c r="A4" s="62" t="s">
        <v>38</v>
      </c>
      <c r="B4" s="62"/>
      <c r="C4" s="62" t="s">
        <v>39</v>
      </c>
      <c r="D4" s="62"/>
      <c r="E4" s="12"/>
      <c r="F4" s="12"/>
      <c r="G4" s="12"/>
    </row>
    <row r="5" ht="22.75" customHeight="1" spans="1:7">
      <c r="A5" s="62" t="s">
        <v>40</v>
      </c>
      <c r="B5" s="62" t="s">
        <v>41</v>
      </c>
      <c r="C5" s="62" t="s">
        <v>40</v>
      </c>
      <c r="D5" s="62" t="s">
        <v>118</v>
      </c>
      <c r="E5" s="12"/>
      <c r="F5" s="12"/>
      <c r="G5" s="12"/>
    </row>
    <row r="6" ht="22.75" customHeight="1" spans="1:7">
      <c r="A6" s="51" t="s">
        <v>151</v>
      </c>
      <c r="B6" s="65">
        <f>SUM(B7:B9)</f>
        <v>44067911.85</v>
      </c>
      <c r="C6" s="51" t="s">
        <v>152</v>
      </c>
      <c r="D6" s="65">
        <f>SUM(D7:D36)</f>
        <v>44067911.85</v>
      </c>
      <c r="E6" s="12"/>
      <c r="F6" s="12"/>
      <c r="G6" s="12"/>
    </row>
    <row r="7" ht="22.75" customHeight="1" spans="1:7">
      <c r="A7" s="51" t="s">
        <v>153</v>
      </c>
      <c r="B7" s="66">
        <v>44067911.85</v>
      </c>
      <c r="C7" s="51" t="s">
        <v>154</v>
      </c>
      <c r="D7" s="66"/>
      <c r="E7" s="12"/>
      <c r="F7" s="12"/>
      <c r="G7" s="12"/>
    </row>
    <row r="8" ht="22.75" customHeight="1" spans="1:7">
      <c r="A8" s="51" t="s">
        <v>155</v>
      </c>
      <c r="B8" s="66"/>
      <c r="C8" s="51" t="s">
        <v>156</v>
      </c>
      <c r="D8" s="66"/>
      <c r="E8" s="12"/>
      <c r="F8" s="12"/>
      <c r="G8" s="12"/>
    </row>
    <row r="9" ht="22.75" customHeight="1" spans="1:7">
      <c r="A9" s="51" t="s">
        <v>157</v>
      </c>
      <c r="B9" s="66"/>
      <c r="C9" s="51" t="s">
        <v>158</v>
      </c>
      <c r="D9" s="66"/>
      <c r="E9" s="12"/>
      <c r="F9" s="12"/>
      <c r="G9" s="12"/>
    </row>
    <row r="10" ht="22.75" customHeight="1" spans="1:7">
      <c r="A10" s="51"/>
      <c r="B10" s="67"/>
      <c r="C10" s="51" t="s">
        <v>159</v>
      </c>
      <c r="D10" s="66"/>
      <c r="E10" s="12"/>
      <c r="F10" s="12"/>
      <c r="G10" s="12"/>
    </row>
    <row r="11" ht="22.75" customHeight="1" spans="1:7">
      <c r="A11" s="51"/>
      <c r="B11" s="67"/>
      <c r="C11" s="51" t="s">
        <v>160</v>
      </c>
      <c r="D11" s="66"/>
      <c r="E11" s="12"/>
      <c r="F11" s="12"/>
      <c r="G11" s="12"/>
    </row>
    <row r="12" ht="22.75" customHeight="1" spans="1:7">
      <c r="A12" s="51"/>
      <c r="B12" s="67"/>
      <c r="C12" s="51" t="s">
        <v>161</v>
      </c>
      <c r="D12" s="66">
        <v>15030300</v>
      </c>
      <c r="E12" s="12"/>
      <c r="F12" s="12"/>
      <c r="G12" s="12"/>
    </row>
    <row r="13" ht="22.75" customHeight="1" spans="1:7">
      <c r="A13" s="15"/>
      <c r="B13" s="64"/>
      <c r="C13" s="51" t="s">
        <v>162</v>
      </c>
      <c r="D13" s="66"/>
      <c r="E13" s="12"/>
      <c r="F13" s="12"/>
      <c r="G13" s="12"/>
    </row>
    <row r="14" ht="22.75" customHeight="1" spans="1:7">
      <c r="A14" s="51"/>
      <c r="B14" s="67"/>
      <c r="C14" s="51" t="s">
        <v>163</v>
      </c>
      <c r="D14" s="66">
        <v>2333399.89</v>
      </c>
      <c r="E14" s="12"/>
      <c r="F14" s="12"/>
      <c r="G14" s="52"/>
    </row>
    <row r="15" ht="22.75" customHeight="1" spans="1:7">
      <c r="A15" s="51"/>
      <c r="B15" s="67"/>
      <c r="C15" s="51" t="s">
        <v>164</v>
      </c>
      <c r="D15" s="66"/>
      <c r="E15" s="12"/>
      <c r="F15" s="12"/>
      <c r="G15" s="12"/>
    </row>
    <row r="16" ht="22.75" customHeight="1" spans="1:7">
      <c r="A16" s="51"/>
      <c r="B16" s="67"/>
      <c r="C16" s="51" t="s">
        <v>165</v>
      </c>
      <c r="D16" s="66">
        <v>903068.3</v>
      </c>
      <c r="E16" s="12"/>
      <c r="F16" s="12"/>
      <c r="G16" s="12"/>
    </row>
    <row r="17" ht="22.75" customHeight="1" spans="1:7">
      <c r="A17" s="51"/>
      <c r="B17" s="67"/>
      <c r="C17" s="51" t="s">
        <v>166</v>
      </c>
      <c r="D17" s="66"/>
      <c r="E17" s="12"/>
      <c r="F17" s="12"/>
      <c r="G17" s="12"/>
    </row>
    <row r="18" ht="22.75" customHeight="1" spans="1:7">
      <c r="A18" s="51"/>
      <c r="B18" s="67"/>
      <c r="C18" s="51" t="s">
        <v>167</v>
      </c>
      <c r="D18" s="66">
        <v>25521143.66</v>
      </c>
      <c r="E18" s="12"/>
      <c r="F18" s="12"/>
      <c r="G18" s="12"/>
    </row>
    <row r="19" ht="22.75" customHeight="1" spans="1:7">
      <c r="A19" s="51"/>
      <c r="B19" s="51"/>
      <c r="C19" s="51" t="s">
        <v>168</v>
      </c>
      <c r="D19" s="66"/>
      <c r="E19" s="12"/>
      <c r="F19" s="12"/>
      <c r="G19" s="12"/>
    </row>
    <row r="20" ht="22.75" customHeight="1" spans="1:7">
      <c r="A20" s="51"/>
      <c r="B20" s="51"/>
      <c r="C20" s="51" t="s">
        <v>169</v>
      </c>
      <c r="D20" s="66"/>
      <c r="E20" s="12"/>
      <c r="F20" s="12"/>
      <c r="G20" s="12"/>
    </row>
    <row r="21" ht="22.75" customHeight="1" spans="1:7">
      <c r="A21" s="51"/>
      <c r="B21" s="51"/>
      <c r="C21" s="51" t="s">
        <v>170</v>
      </c>
      <c r="D21" s="66"/>
      <c r="E21" s="12"/>
      <c r="F21" s="12"/>
      <c r="G21" s="12"/>
    </row>
    <row r="22" ht="22.75" customHeight="1" spans="1:7">
      <c r="A22" s="51"/>
      <c r="B22" s="51"/>
      <c r="C22" s="51" t="s">
        <v>171</v>
      </c>
      <c r="D22" s="66"/>
      <c r="E22" s="12"/>
      <c r="F22" s="12"/>
      <c r="G22" s="12"/>
    </row>
    <row r="23" ht="22.75" customHeight="1" spans="1:7">
      <c r="A23" s="51"/>
      <c r="B23" s="51"/>
      <c r="C23" s="51" t="s">
        <v>172</v>
      </c>
      <c r="D23" s="66"/>
      <c r="E23" s="12"/>
      <c r="F23" s="12"/>
      <c r="G23" s="12"/>
    </row>
    <row r="24" ht="22.75" customHeight="1" spans="1:7">
      <c r="A24" s="51"/>
      <c r="B24" s="51"/>
      <c r="C24" s="51" t="s">
        <v>173</v>
      </c>
      <c r="D24" s="66"/>
      <c r="E24" s="12"/>
      <c r="F24" s="12"/>
      <c r="G24" s="12"/>
    </row>
    <row r="25" ht="22.75" customHeight="1" spans="1:7">
      <c r="A25" s="51"/>
      <c r="B25" s="51"/>
      <c r="C25" s="51" t="s">
        <v>174</v>
      </c>
      <c r="D25" s="66"/>
      <c r="E25" s="12"/>
      <c r="F25" s="12"/>
      <c r="G25" s="12"/>
    </row>
    <row r="26" ht="22.75" customHeight="1" spans="1:7">
      <c r="A26" s="51"/>
      <c r="B26" s="51"/>
      <c r="C26" s="51" t="s">
        <v>175</v>
      </c>
      <c r="D26" s="66">
        <v>280000</v>
      </c>
      <c r="E26" s="12"/>
      <c r="F26" s="12"/>
      <c r="G26" s="12"/>
    </row>
    <row r="27" ht="22.75" customHeight="1" spans="1:7">
      <c r="A27" s="51"/>
      <c r="B27" s="51"/>
      <c r="C27" s="51" t="s">
        <v>176</v>
      </c>
      <c r="D27" s="66"/>
      <c r="E27" s="12"/>
      <c r="F27" s="12"/>
      <c r="G27" s="12"/>
    </row>
    <row r="28" ht="22.75" customHeight="1" spans="1:7">
      <c r="A28" s="51"/>
      <c r="B28" s="51"/>
      <c r="C28" s="51" t="s">
        <v>177</v>
      </c>
      <c r="D28" s="66"/>
      <c r="E28" s="12"/>
      <c r="F28" s="12"/>
      <c r="G28" s="12"/>
    </row>
    <row r="29" ht="22.75" customHeight="1" spans="1:7">
      <c r="A29" s="51"/>
      <c r="B29" s="51"/>
      <c r="C29" s="51" t="s">
        <v>178</v>
      </c>
      <c r="D29" s="66"/>
      <c r="E29" s="12"/>
      <c r="F29" s="12"/>
      <c r="G29" s="12"/>
    </row>
    <row r="30" ht="22.75" customHeight="1" spans="1:7">
      <c r="A30" s="51"/>
      <c r="B30" s="51"/>
      <c r="C30" s="51" t="s">
        <v>179</v>
      </c>
      <c r="D30" s="66"/>
      <c r="E30" s="12"/>
      <c r="F30" s="12"/>
      <c r="G30" s="12"/>
    </row>
    <row r="31" ht="22.75" customHeight="1" spans="1:7">
      <c r="A31" s="51"/>
      <c r="B31" s="51"/>
      <c r="C31" s="51" t="s">
        <v>180</v>
      </c>
      <c r="D31" s="66"/>
      <c r="E31" s="12"/>
      <c r="F31" s="12"/>
      <c r="G31" s="12"/>
    </row>
    <row r="32" ht="22.75" customHeight="1" spans="1:7">
      <c r="A32" s="51"/>
      <c r="B32" s="51"/>
      <c r="C32" s="51" t="s">
        <v>181</v>
      </c>
      <c r="D32" s="66"/>
      <c r="E32" s="12"/>
      <c r="F32" s="12"/>
      <c r="G32" s="12"/>
    </row>
    <row r="33" ht="22.75" customHeight="1" spans="1:7">
      <c r="A33" s="51"/>
      <c r="B33" s="51"/>
      <c r="C33" s="51" t="s">
        <v>182</v>
      </c>
      <c r="D33" s="66"/>
      <c r="E33" s="12"/>
      <c r="F33" s="12"/>
      <c r="G33" s="12"/>
    </row>
    <row r="34" ht="22.75" customHeight="1" spans="1:7">
      <c r="A34" s="51"/>
      <c r="B34" s="51"/>
      <c r="C34" s="51" t="s">
        <v>183</v>
      </c>
      <c r="D34" s="66"/>
      <c r="E34" s="12"/>
      <c r="F34" s="12"/>
      <c r="G34" s="12"/>
    </row>
    <row r="35" ht="22.75" customHeight="1" spans="1:7">
      <c r="A35" s="51"/>
      <c r="B35" s="51"/>
      <c r="C35" s="51" t="s">
        <v>184</v>
      </c>
      <c r="D35" s="66"/>
      <c r="E35" s="12"/>
      <c r="F35" s="12"/>
      <c r="G35" s="12"/>
    </row>
    <row r="36" ht="22.75" customHeight="1" spans="1:7">
      <c r="A36" s="51"/>
      <c r="B36" s="51"/>
      <c r="C36" s="51" t="s">
        <v>185</v>
      </c>
      <c r="D36" s="65"/>
      <c r="E36" s="12"/>
      <c r="F36" s="12"/>
      <c r="G36" s="12"/>
    </row>
    <row r="37" ht="22.75" customHeight="1" spans="1:7">
      <c r="A37" s="62" t="s">
        <v>186</v>
      </c>
      <c r="B37" s="68">
        <f>B6</f>
        <v>44067911.85</v>
      </c>
      <c r="C37" s="62" t="s">
        <v>187</v>
      </c>
      <c r="D37" s="69">
        <f>D6</f>
        <v>44067911.85</v>
      </c>
      <c r="E37" s="52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8" sqref="A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3.87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188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3" t="s">
        <v>37</v>
      </c>
      <c r="K3" s="53"/>
    </row>
    <row r="4" ht="22.75" customHeight="1" spans="1:11">
      <c r="A4" s="62" t="s">
        <v>189</v>
      </c>
      <c r="B4" s="62" t="s">
        <v>118</v>
      </c>
      <c r="C4" s="62" t="s">
        <v>190</v>
      </c>
      <c r="D4" s="62"/>
      <c r="E4" s="62"/>
      <c r="F4" s="62" t="s">
        <v>191</v>
      </c>
      <c r="G4" s="62"/>
      <c r="H4" s="62"/>
      <c r="I4" s="62" t="s">
        <v>192</v>
      </c>
      <c r="J4" s="62"/>
      <c r="K4" s="62"/>
    </row>
    <row r="5" ht="22.75" customHeight="1" spans="1:11">
      <c r="A5" s="62"/>
      <c r="B5" s="62"/>
      <c r="C5" s="14" t="s">
        <v>118</v>
      </c>
      <c r="D5" s="14" t="s">
        <v>115</v>
      </c>
      <c r="E5" s="14" t="s">
        <v>116</v>
      </c>
      <c r="F5" s="14" t="s">
        <v>118</v>
      </c>
      <c r="G5" s="14" t="s">
        <v>115</v>
      </c>
      <c r="H5" s="14" t="s">
        <v>116</v>
      </c>
      <c r="I5" s="14" t="s">
        <v>118</v>
      </c>
      <c r="J5" s="14" t="s">
        <v>115</v>
      </c>
      <c r="K5" s="14" t="s">
        <v>116</v>
      </c>
    </row>
    <row r="6" ht="22.75" customHeight="1" spans="1:11">
      <c r="A6" s="15" t="s">
        <v>118</v>
      </c>
      <c r="B6" s="63">
        <f>C6+F6+I6</f>
        <v>44067911.85</v>
      </c>
      <c r="C6" s="63">
        <f>C7+C8+C9</f>
        <v>44067911.85</v>
      </c>
      <c r="D6" s="63">
        <f t="shared" ref="D6:K6" si="0">D7+D8+D9</f>
        <v>17677611.85</v>
      </c>
      <c r="E6" s="63">
        <f t="shared" si="0"/>
        <v>26390300</v>
      </c>
      <c r="F6" s="63">
        <f t="shared" si="0"/>
        <v>0</v>
      </c>
      <c r="G6" s="63">
        <f t="shared" si="0"/>
        <v>0</v>
      </c>
      <c r="H6" s="63">
        <f t="shared" si="0"/>
        <v>0</v>
      </c>
      <c r="I6" s="63">
        <f t="shared" si="0"/>
        <v>0</v>
      </c>
      <c r="J6" s="63">
        <f t="shared" si="0"/>
        <v>0</v>
      </c>
      <c r="K6" s="63">
        <f t="shared" si="0"/>
        <v>0</v>
      </c>
    </row>
    <row r="7" ht="22.75" customHeight="1" spans="1:11">
      <c r="A7" s="15" t="s">
        <v>2</v>
      </c>
      <c r="B7" s="63">
        <f>C7+F7+I7</f>
        <v>35333646.09</v>
      </c>
      <c r="C7" s="63">
        <v>35333646.09</v>
      </c>
      <c r="D7" s="63">
        <v>9583346.09</v>
      </c>
      <c r="E7" s="63">
        <v>25750300</v>
      </c>
      <c r="F7" s="63"/>
      <c r="G7" s="63"/>
      <c r="H7" s="63"/>
      <c r="I7" s="63"/>
      <c r="J7" s="63"/>
      <c r="K7" s="63"/>
    </row>
    <row r="8" ht="22.75" customHeight="1" spans="1:11">
      <c r="A8" s="17" t="s">
        <v>193</v>
      </c>
      <c r="B8" s="63">
        <f>C8+F8+I8</f>
        <v>2527453.41</v>
      </c>
      <c r="C8" s="63">
        <v>2527453.41</v>
      </c>
      <c r="D8" s="64">
        <v>2247453.41</v>
      </c>
      <c r="E8" s="64">
        <v>280000</v>
      </c>
      <c r="F8" s="64"/>
      <c r="G8" s="64"/>
      <c r="H8" s="64"/>
      <c r="I8" s="64"/>
      <c r="J8" s="64"/>
      <c r="K8" s="64"/>
    </row>
    <row r="9" ht="22.75" customHeight="1" spans="1:11">
      <c r="A9" s="17" t="s">
        <v>194</v>
      </c>
      <c r="B9" s="63">
        <f>C9+F9+I9</f>
        <v>6206812.35</v>
      </c>
      <c r="C9" s="64">
        <v>6206812.35</v>
      </c>
      <c r="D9" s="64">
        <v>5846812.35</v>
      </c>
      <c r="E9" s="64">
        <v>360000</v>
      </c>
      <c r="F9" s="64"/>
      <c r="G9" s="64"/>
      <c r="H9" s="64"/>
      <c r="I9" s="64"/>
      <c r="J9" s="64"/>
      <c r="K9" s="64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6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opLeftCell="A7" workbookViewId="0">
      <selection activeCell="B32" sqref="B32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  <col min="6" max="6" width="11.5"/>
  </cols>
  <sheetData>
    <row r="1" ht="14.3" customHeight="1" spans="1:1">
      <c r="A1" s="59"/>
    </row>
    <row r="2" ht="36.9" customHeight="1" spans="1:5">
      <c r="A2" s="11" t="s">
        <v>195</v>
      </c>
      <c r="B2" s="11"/>
      <c r="C2" s="11"/>
      <c r="D2" s="11"/>
      <c r="E2" s="11"/>
    </row>
    <row r="3" ht="21.85" customHeight="1" spans="1:5">
      <c r="A3" s="12"/>
      <c r="B3" s="12"/>
      <c r="C3" s="53" t="s">
        <v>37</v>
      </c>
      <c r="D3" s="53"/>
      <c r="E3" s="53"/>
    </row>
    <row r="4" ht="22.75" customHeight="1" spans="1:5">
      <c r="A4" s="54" t="s">
        <v>113</v>
      </c>
      <c r="B4" s="54"/>
      <c r="C4" s="54" t="s">
        <v>190</v>
      </c>
      <c r="D4" s="54"/>
      <c r="E4" s="54"/>
    </row>
    <row r="5" ht="22.75" customHeight="1" spans="1:5">
      <c r="A5" s="60" t="s">
        <v>196</v>
      </c>
      <c r="B5" s="60" t="s">
        <v>197</v>
      </c>
      <c r="C5" s="61" t="s">
        <v>118</v>
      </c>
      <c r="D5" s="60" t="s">
        <v>115</v>
      </c>
      <c r="E5" s="60" t="s">
        <v>116</v>
      </c>
    </row>
    <row r="6" ht="27" customHeight="1" spans="1:5">
      <c r="A6" s="54"/>
      <c r="B6" s="55" t="s">
        <v>118</v>
      </c>
      <c r="C6" s="56">
        <f t="shared" ref="C6:C32" si="0">D6+E6</f>
        <v>44067911.85</v>
      </c>
      <c r="D6" s="54">
        <f>D7+D10+D19+D23+D30</f>
        <v>17677611.85</v>
      </c>
      <c r="E6" s="54">
        <f>E7+E10+E19+E23+E30</f>
        <v>26390300</v>
      </c>
    </row>
    <row r="7" ht="27" customHeight="1" spans="1:5">
      <c r="A7" s="44" t="s">
        <v>198</v>
      </c>
      <c r="B7" s="44" t="s">
        <v>199</v>
      </c>
      <c r="C7" s="56">
        <f t="shared" si="0"/>
        <v>15030300</v>
      </c>
      <c r="D7" s="54">
        <f>D8</f>
        <v>0</v>
      </c>
      <c r="E7" s="54">
        <f>E8</f>
        <v>15030300</v>
      </c>
    </row>
    <row r="8" ht="27" customHeight="1" spans="1:5">
      <c r="A8" s="44" t="s">
        <v>200</v>
      </c>
      <c r="B8" s="44" t="s">
        <v>201</v>
      </c>
      <c r="C8" s="56">
        <f t="shared" si="0"/>
        <v>15030300</v>
      </c>
      <c r="D8" s="54">
        <f>D9</f>
        <v>0</v>
      </c>
      <c r="E8" s="54">
        <f>E9</f>
        <v>15030300</v>
      </c>
    </row>
    <row r="9" ht="27" customHeight="1" spans="1:5">
      <c r="A9" s="44" t="s">
        <v>202</v>
      </c>
      <c r="B9" s="44" t="s">
        <v>201</v>
      </c>
      <c r="C9" s="56">
        <f t="shared" si="0"/>
        <v>15030300</v>
      </c>
      <c r="D9" s="54"/>
      <c r="E9" s="54">
        <v>15030300</v>
      </c>
    </row>
    <row r="10" ht="27" customHeight="1" spans="1:5">
      <c r="A10" s="44" t="s">
        <v>203</v>
      </c>
      <c r="B10" s="44" t="s">
        <v>204</v>
      </c>
      <c r="C10" s="56">
        <f t="shared" si="0"/>
        <v>2333399.89</v>
      </c>
      <c r="D10" s="54">
        <f>D11+D15+D17</f>
        <v>2333399.89</v>
      </c>
      <c r="E10" s="54">
        <f>E11+E15+E17</f>
        <v>0</v>
      </c>
    </row>
    <row r="11" ht="27" customHeight="1" spans="1:5">
      <c r="A11" s="44">
        <v>20805</v>
      </c>
      <c r="B11" s="44" t="s">
        <v>205</v>
      </c>
      <c r="C11" s="56">
        <f t="shared" si="0"/>
        <v>2176389.03</v>
      </c>
      <c r="D11" s="54">
        <f>D12+D13+D14</f>
        <v>2176389.03</v>
      </c>
      <c r="E11" s="54">
        <f>E12+E13+E14</f>
        <v>0</v>
      </c>
    </row>
    <row r="12" ht="27" customHeight="1" spans="1:5">
      <c r="A12" s="44">
        <v>2080501</v>
      </c>
      <c r="B12" s="44" t="s">
        <v>206</v>
      </c>
      <c r="C12" s="56">
        <f t="shared" si="0"/>
        <v>156025.2</v>
      </c>
      <c r="D12" s="54">
        <v>156025.2</v>
      </c>
      <c r="E12" s="54"/>
    </row>
    <row r="13" ht="27" customHeight="1" spans="1:5">
      <c r="A13" s="44">
        <v>2080502</v>
      </c>
      <c r="B13" s="44" t="s">
        <v>207</v>
      </c>
      <c r="C13" s="56">
        <f t="shared" si="0"/>
        <v>5250</v>
      </c>
      <c r="D13" s="54">
        <v>5250</v>
      </c>
      <c r="E13" s="54"/>
    </row>
    <row r="14" ht="27" customHeight="1" spans="1:5">
      <c r="A14" s="44">
        <v>2080505</v>
      </c>
      <c r="B14" s="44" t="s">
        <v>208</v>
      </c>
      <c r="C14" s="56">
        <f t="shared" si="0"/>
        <v>2015113.83</v>
      </c>
      <c r="D14" s="54">
        <v>2015113.83</v>
      </c>
      <c r="E14" s="54"/>
    </row>
    <row r="15" ht="27" customHeight="1" spans="1:5">
      <c r="A15" s="44">
        <v>20808</v>
      </c>
      <c r="B15" s="44" t="s">
        <v>209</v>
      </c>
      <c r="C15" s="56">
        <f t="shared" si="0"/>
        <v>55200</v>
      </c>
      <c r="D15" s="54">
        <f t="shared" ref="D15:D19" si="1">D16</f>
        <v>55200</v>
      </c>
      <c r="E15" s="54">
        <f t="shared" ref="E15:E19" si="2">E16</f>
        <v>0</v>
      </c>
    </row>
    <row r="16" ht="27" customHeight="1" spans="1:5">
      <c r="A16" s="44">
        <v>2080899</v>
      </c>
      <c r="B16" s="44" t="s">
        <v>210</v>
      </c>
      <c r="C16" s="56">
        <f t="shared" si="0"/>
        <v>55200</v>
      </c>
      <c r="D16" s="54">
        <v>55200</v>
      </c>
      <c r="E16" s="54"/>
    </row>
    <row r="17" ht="27" customHeight="1" spans="1:5">
      <c r="A17" s="44">
        <v>20899</v>
      </c>
      <c r="B17" s="44" t="s">
        <v>211</v>
      </c>
      <c r="C17" s="56">
        <f t="shared" si="0"/>
        <v>101810.86</v>
      </c>
      <c r="D17" s="54">
        <f t="shared" si="1"/>
        <v>101810.86</v>
      </c>
      <c r="E17" s="54">
        <f t="shared" si="2"/>
        <v>0</v>
      </c>
    </row>
    <row r="18" ht="27" customHeight="1" spans="1:5">
      <c r="A18" s="44">
        <v>2089999</v>
      </c>
      <c r="B18" s="44" t="s">
        <v>211</v>
      </c>
      <c r="C18" s="56">
        <f t="shared" si="0"/>
        <v>101810.86</v>
      </c>
      <c r="D18" s="54">
        <v>101810.86</v>
      </c>
      <c r="E18" s="54"/>
    </row>
    <row r="19" ht="27" customHeight="1" spans="1:5">
      <c r="A19" s="44">
        <v>210</v>
      </c>
      <c r="B19" s="44" t="s">
        <v>212</v>
      </c>
      <c r="C19" s="56">
        <f t="shared" si="0"/>
        <v>903068.3</v>
      </c>
      <c r="D19" s="54">
        <f t="shared" si="1"/>
        <v>903068.3</v>
      </c>
      <c r="E19" s="54">
        <f t="shared" si="2"/>
        <v>0</v>
      </c>
    </row>
    <row r="20" ht="27" customHeight="1" spans="1:5">
      <c r="A20" s="44">
        <v>21011</v>
      </c>
      <c r="B20" s="44" t="s">
        <v>213</v>
      </c>
      <c r="C20" s="56">
        <f t="shared" si="0"/>
        <v>903068.3</v>
      </c>
      <c r="D20" s="54">
        <f>D21+D22</f>
        <v>903068.3</v>
      </c>
      <c r="E20" s="54">
        <f>E21+E22</f>
        <v>0</v>
      </c>
    </row>
    <row r="21" ht="27" customHeight="1" spans="1:5">
      <c r="A21" s="44">
        <v>2101101</v>
      </c>
      <c r="B21" s="44" t="s">
        <v>214</v>
      </c>
      <c r="C21" s="56">
        <f t="shared" si="0"/>
        <v>491682.9</v>
      </c>
      <c r="D21" s="54">
        <v>491682.9</v>
      </c>
      <c r="E21" s="54"/>
    </row>
    <row r="22" ht="27" customHeight="1" spans="1:5">
      <c r="A22" s="44">
        <v>2101102</v>
      </c>
      <c r="B22" s="44" t="s">
        <v>215</v>
      </c>
      <c r="C22" s="56">
        <f t="shared" si="0"/>
        <v>411385.4</v>
      </c>
      <c r="D22" s="54">
        <v>411385.4</v>
      </c>
      <c r="E22" s="54"/>
    </row>
    <row r="23" ht="27" customHeight="1" spans="1:5">
      <c r="A23" s="44">
        <v>212</v>
      </c>
      <c r="B23" s="44" t="s">
        <v>216</v>
      </c>
      <c r="C23" s="56">
        <f t="shared" si="0"/>
        <v>25521143.66</v>
      </c>
      <c r="D23" s="54">
        <f>D24+D28</f>
        <v>14441143.66</v>
      </c>
      <c r="E23" s="54">
        <f>E24+E28</f>
        <v>11080000</v>
      </c>
    </row>
    <row r="24" ht="27" customHeight="1" spans="1:5">
      <c r="A24" s="44">
        <v>21201</v>
      </c>
      <c r="B24" s="44" t="s">
        <v>217</v>
      </c>
      <c r="C24" s="56">
        <f t="shared" si="0"/>
        <v>14441143.66</v>
      </c>
      <c r="D24" s="54">
        <f>D25+D26+D27</f>
        <v>14441143.66</v>
      </c>
      <c r="E24" s="54">
        <f>E25+E26+E27</f>
        <v>0</v>
      </c>
    </row>
    <row r="25" ht="27" customHeight="1" spans="1:5">
      <c r="A25" s="44">
        <v>2120101</v>
      </c>
      <c r="B25" s="44" t="s">
        <v>218</v>
      </c>
      <c r="C25" s="56">
        <f t="shared" si="0"/>
        <v>7869114.27</v>
      </c>
      <c r="D25" s="54">
        <v>7869114.27</v>
      </c>
      <c r="E25" s="54"/>
    </row>
    <row r="26" ht="27" customHeight="1" spans="1:5">
      <c r="A26" s="44">
        <v>2120102</v>
      </c>
      <c r="B26" s="44" t="s">
        <v>219</v>
      </c>
      <c r="C26" s="56">
        <f t="shared" si="0"/>
        <v>1846267.87</v>
      </c>
      <c r="D26" s="54">
        <v>1846267.87</v>
      </c>
      <c r="E26" s="54"/>
    </row>
    <row r="27" ht="27" customHeight="1" spans="1:5">
      <c r="A27" s="44">
        <v>2120104</v>
      </c>
      <c r="B27" s="44" t="s">
        <v>220</v>
      </c>
      <c r="C27" s="56">
        <f t="shared" si="0"/>
        <v>4725761.52</v>
      </c>
      <c r="D27" s="54">
        <v>4725761.52</v>
      </c>
      <c r="E27" s="54"/>
    </row>
    <row r="28" ht="27" customHeight="1" spans="1:5">
      <c r="A28" s="44">
        <v>21205</v>
      </c>
      <c r="B28" s="44" t="s">
        <v>221</v>
      </c>
      <c r="C28" s="56">
        <f t="shared" si="0"/>
        <v>11080000</v>
      </c>
      <c r="D28" s="54">
        <f t="shared" ref="D28:D31" si="3">D29</f>
        <v>0</v>
      </c>
      <c r="E28" s="54">
        <f t="shared" ref="E28:E31" si="4">E29</f>
        <v>11080000</v>
      </c>
    </row>
    <row r="29" ht="27" customHeight="1" spans="1:5">
      <c r="A29" s="44">
        <v>2120501</v>
      </c>
      <c r="B29" s="44" t="s">
        <v>221</v>
      </c>
      <c r="C29" s="56">
        <f t="shared" si="0"/>
        <v>11080000</v>
      </c>
      <c r="D29" s="54"/>
      <c r="E29" s="54">
        <v>11080000</v>
      </c>
    </row>
    <row r="30" ht="27" customHeight="1" spans="1:5">
      <c r="A30" s="44">
        <v>221</v>
      </c>
      <c r="B30" s="44" t="s">
        <v>222</v>
      </c>
      <c r="C30" s="56">
        <f t="shared" si="0"/>
        <v>280000</v>
      </c>
      <c r="D30" s="54">
        <f t="shared" si="3"/>
        <v>0</v>
      </c>
      <c r="E30" s="54">
        <f t="shared" si="4"/>
        <v>280000</v>
      </c>
    </row>
    <row r="31" ht="27" customHeight="1" spans="1:5">
      <c r="A31" s="44">
        <v>22101</v>
      </c>
      <c r="B31" s="44" t="s">
        <v>223</v>
      </c>
      <c r="C31" s="56">
        <f t="shared" si="0"/>
        <v>280000</v>
      </c>
      <c r="D31" s="54">
        <f t="shared" si="3"/>
        <v>0</v>
      </c>
      <c r="E31" s="54">
        <f t="shared" si="4"/>
        <v>280000</v>
      </c>
    </row>
    <row r="32" ht="27" customHeight="1" spans="1:5">
      <c r="A32" s="44">
        <v>2210111</v>
      </c>
      <c r="B32" s="44" t="s">
        <v>224</v>
      </c>
      <c r="C32" s="56">
        <f t="shared" si="0"/>
        <v>280000</v>
      </c>
      <c r="D32" s="54"/>
      <c r="E32" s="54">
        <v>280000</v>
      </c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scale="7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opLeftCell="A13" workbookViewId="0">
      <selection activeCell="E14" sqref="E14:E24"/>
    </sheetView>
  </sheetViews>
  <sheetFormatPr defaultColWidth="10" defaultRowHeight="13.5" outlineLevelCol="4"/>
  <cols>
    <col min="1" max="1" width="7.75" customWidth="1"/>
    <col min="2" max="2" width="26.3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225</v>
      </c>
      <c r="B2" s="11"/>
      <c r="C2" s="11"/>
      <c r="D2" s="11"/>
      <c r="E2" s="11"/>
    </row>
    <row r="3" ht="35" customHeight="1" spans="1:5">
      <c r="A3" s="52"/>
      <c r="B3" s="52"/>
      <c r="C3" s="12"/>
      <c r="D3" s="12"/>
      <c r="E3" s="53" t="s">
        <v>37</v>
      </c>
    </row>
    <row r="4" ht="35" customHeight="1" spans="1:5">
      <c r="A4" s="54" t="s">
        <v>226</v>
      </c>
      <c r="B4" s="54"/>
      <c r="C4" s="54" t="s">
        <v>227</v>
      </c>
      <c r="D4" s="54"/>
      <c r="E4" s="54"/>
    </row>
    <row r="5" ht="35" customHeight="1" spans="1:5">
      <c r="A5" s="54" t="s">
        <v>196</v>
      </c>
      <c r="B5" s="54" t="s">
        <v>197</v>
      </c>
      <c r="C5" s="54" t="s">
        <v>118</v>
      </c>
      <c r="D5" s="54" t="s">
        <v>228</v>
      </c>
      <c r="E5" s="54" t="s">
        <v>229</v>
      </c>
    </row>
    <row r="6" ht="33" customHeight="1" spans="1:5">
      <c r="A6" s="54"/>
      <c r="B6" s="55" t="s">
        <v>118</v>
      </c>
      <c r="C6" s="56">
        <f t="shared" ref="C6:C12" si="0">D6+E6</f>
        <v>17677611.85</v>
      </c>
      <c r="D6" s="54">
        <f>D7+D13+D25</f>
        <v>16641709.67</v>
      </c>
      <c r="E6" s="54">
        <f>E7+E13+E25</f>
        <v>1035902.18</v>
      </c>
    </row>
    <row r="7" ht="33" customHeight="1" spans="1:5">
      <c r="A7" s="55">
        <v>301</v>
      </c>
      <c r="B7" s="55" t="s">
        <v>230</v>
      </c>
      <c r="C7" s="56">
        <f t="shared" si="0"/>
        <v>16425234.47</v>
      </c>
      <c r="D7" s="54">
        <f>D8+D9+D10+D11+D12</f>
        <v>16425234.47</v>
      </c>
      <c r="E7" s="54">
        <f>E8+E9+E10+E11+E12</f>
        <v>0</v>
      </c>
    </row>
    <row r="8" ht="33" customHeight="1" spans="1:5">
      <c r="A8" s="55">
        <v>30101</v>
      </c>
      <c r="B8" s="55" t="s">
        <v>231</v>
      </c>
      <c r="C8" s="56">
        <f t="shared" si="0"/>
        <v>6130298.08</v>
      </c>
      <c r="D8" s="54">
        <v>6130298.08</v>
      </c>
      <c r="E8" s="54"/>
    </row>
    <row r="9" ht="33" customHeight="1" spans="1:5">
      <c r="A9" s="55">
        <v>30102</v>
      </c>
      <c r="B9" s="55" t="s">
        <v>232</v>
      </c>
      <c r="C9" s="56">
        <f t="shared" si="0"/>
        <v>1073745.6</v>
      </c>
      <c r="D9" s="54">
        <v>1073745.6</v>
      </c>
      <c r="E9" s="54"/>
    </row>
    <row r="10" ht="33" customHeight="1" spans="1:5">
      <c r="A10" s="55">
        <v>30107</v>
      </c>
      <c r="B10" s="55" t="s">
        <v>233</v>
      </c>
      <c r="C10" s="56">
        <f t="shared" si="0"/>
        <v>6156730.8</v>
      </c>
      <c r="D10" s="54">
        <v>6156730.8</v>
      </c>
      <c r="E10" s="54"/>
    </row>
    <row r="11" ht="33" customHeight="1" spans="1:5">
      <c r="A11" s="99" t="s">
        <v>234</v>
      </c>
      <c r="B11" s="55" t="s">
        <v>235</v>
      </c>
      <c r="C11" s="56">
        <f t="shared" si="0"/>
        <v>44467</v>
      </c>
      <c r="D11" s="54">
        <v>44467</v>
      </c>
      <c r="E11" s="54"/>
    </row>
    <row r="12" ht="33" customHeight="1" spans="1:5">
      <c r="A12" s="44" t="s">
        <v>236</v>
      </c>
      <c r="B12" s="44" t="s">
        <v>237</v>
      </c>
      <c r="C12" s="56">
        <f t="shared" si="0"/>
        <v>3019992.99</v>
      </c>
      <c r="D12" s="54">
        <v>3019992.99</v>
      </c>
      <c r="E12" s="54"/>
    </row>
    <row r="13" ht="33" customHeight="1" spans="1:5">
      <c r="A13" s="44" t="s">
        <v>238</v>
      </c>
      <c r="B13" s="44" t="s">
        <v>239</v>
      </c>
      <c r="C13" s="56">
        <f t="shared" ref="C13:C32" si="1">D13+E13</f>
        <v>1035902.18</v>
      </c>
      <c r="D13" s="54">
        <f>D14+D15+D16+D17+D18+D19+D20+D21+D22+D23+D24</f>
        <v>0</v>
      </c>
      <c r="E13" s="54">
        <f>E14+E15+E16+E17+E18+E19+E20+E21+E22+E23+E24</f>
        <v>1035902.18</v>
      </c>
    </row>
    <row r="14" ht="33" customHeight="1" spans="1:5">
      <c r="A14" s="44" t="s">
        <v>240</v>
      </c>
      <c r="B14" s="44" t="s">
        <v>241</v>
      </c>
      <c r="C14" s="56">
        <f t="shared" si="1"/>
        <v>173000</v>
      </c>
      <c r="D14" s="54"/>
      <c r="E14" s="54">
        <v>173000</v>
      </c>
    </row>
    <row r="15" ht="33" customHeight="1" spans="1:5">
      <c r="A15" s="44" t="s">
        <v>242</v>
      </c>
      <c r="B15" s="44" t="s">
        <v>243</v>
      </c>
      <c r="C15" s="56">
        <f t="shared" si="1"/>
        <v>50000</v>
      </c>
      <c r="D15" s="54"/>
      <c r="E15" s="54">
        <v>50000</v>
      </c>
    </row>
    <row r="16" ht="33" customHeight="1" spans="1:5">
      <c r="A16" s="44" t="s">
        <v>244</v>
      </c>
      <c r="B16" s="44" t="s">
        <v>245</v>
      </c>
      <c r="C16" s="56">
        <f t="shared" si="1"/>
        <v>50000</v>
      </c>
      <c r="D16" s="54"/>
      <c r="E16" s="54">
        <v>50000</v>
      </c>
    </row>
    <row r="17" ht="33" customHeight="1" spans="1:5">
      <c r="A17" s="44" t="s">
        <v>246</v>
      </c>
      <c r="B17" s="44" t="s">
        <v>247</v>
      </c>
      <c r="C17" s="56">
        <f t="shared" si="1"/>
        <v>200000</v>
      </c>
      <c r="D17" s="54"/>
      <c r="E17" s="54">
        <v>200000</v>
      </c>
    </row>
    <row r="18" ht="33" customHeight="1" spans="1:5">
      <c r="A18" s="44" t="s">
        <v>248</v>
      </c>
      <c r="B18" s="44" t="s">
        <v>249</v>
      </c>
      <c r="C18" s="56">
        <f t="shared" si="1"/>
        <v>50000</v>
      </c>
      <c r="D18" s="54"/>
      <c r="E18" s="54">
        <v>50000</v>
      </c>
    </row>
    <row r="19" ht="33" customHeight="1" spans="1:5">
      <c r="A19" s="44" t="s">
        <v>250</v>
      </c>
      <c r="B19" s="44" t="s">
        <v>251</v>
      </c>
      <c r="C19" s="56">
        <f t="shared" si="1"/>
        <v>50000</v>
      </c>
      <c r="D19" s="54"/>
      <c r="E19" s="54">
        <v>50000</v>
      </c>
    </row>
    <row r="20" ht="33" customHeight="1" spans="1:5">
      <c r="A20" s="44" t="s">
        <v>252</v>
      </c>
      <c r="B20" s="44" t="s">
        <v>253</v>
      </c>
      <c r="C20" s="56">
        <f t="shared" si="1"/>
        <v>50000</v>
      </c>
      <c r="D20" s="54"/>
      <c r="E20" s="54">
        <v>50000</v>
      </c>
    </row>
    <row r="21" ht="33" customHeight="1" spans="1:5">
      <c r="A21" s="44" t="s">
        <v>254</v>
      </c>
      <c r="B21" s="44" t="s">
        <v>255</v>
      </c>
      <c r="C21" s="56">
        <f t="shared" si="1"/>
        <v>145000</v>
      </c>
      <c r="D21" s="54"/>
      <c r="E21" s="54">
        <v>145000</v>
      </c>
    </row>
    <row r="22" ht="33" customHeight="1" spans="1:5">
      <c r="A22" s="44" t="s">
        <v>256</v>
      </c>
      <c r="B22" s="44" t="s">
        <v>257</v>
      </c>
      <c r="C22" s="56">
        <f t="shared" si="1"/>
        <v>98152.61</v>
      </c>
      <c r="D22" s="54"/>
      <c r="E22" s="54">
        <v>98152.61</v>
      </c>
    </row>
    <row r="23" ht="33" customHeight="1" spans="1:5">
      <c r="A23" s="44" t="s">
        <v>258</v>
      </c>
      <c r="B23" s="44" t="s">
        <v>259</v>
      </c>
      <c r="C23" s="56">
        <f t="shared" si="1"/>
        <v>62949.57</v>
      </c>
      <c r="D23" s="54"/>
      <c r="E23" s="54">
        <v>62949.57</v>
      </c>
    </row>
    <row r="24" ht="33" customHeight="1" spans="1:5">
      <c r="A24" s="44" t="s">
        <v>260</v>
      </c>
      <c r="B24" s="44" t="s">
        <v>261</v>
      </c>
      <c r="C24" s="56">
        <f t="shared" si="1"/>
        <v>106800</v>
      </c>
      <c r="D24" s="54"/>
      <c r="E24" s="54">
        <v>106800</v>
      </c>
    </row>
    <row r="25" ht="33" customHeight="1" spans="1:5">
      <c r="A25" s="44" t="s">
        <v>262</v>
      </c>
      <c r="B25" s="44" t="s">
        <v>263</v>
      </c>
      <c r="C25" s="56">
        <f t="shared" si="1"/>
        <v>216475.2</v>
      </c>
      <c r="D25" s="54">
        <f>D26+D27</f>
        <v>216475.2</v>
      </c>
      <c r="E25" s="54">
        <f>E26+E27</f>
        <v>0</v>
      </c>
    </row>
    <row r="26" ht="33" customHeight="1" spans="1:5">
      <c r="A26" s="44" t="s">
        <v>264</v>
      </c>
      <c r="B26" s="44" t="s">
        <v>265</v>
      </c>
      <c r="C26" s="56">
        <f t="shared" si="1"/>
        <v>161275.2</v>
      </c>
      <c r="D26" s="54">
        <v>161275.2</v>
      </c>
      <c r="E26" s="54"/>
    </row>
    <row r="27" ht="33" customHeight="1" spans="1:5">
      <c r="A27" s="57">
        <v>30305</v>
      </c>
      <c r="B27" s="58" t="s">
        <v>266</v>
      </c>
      <c r="C27" s="56">
        <f t="shared" si="1"/>
        <v>55200</v>
      </c>
      <c r="D27" s="54">
        <v>55200</v>
      </c>
      <c r="E27" s="21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scale="8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15" master="" otherUserPermission="visible"/>
  <rangeList sheetStid="5" master="" otherUserPermission="visible">
    <arrUserId title="区域1_7_2_2" rangeCreator="" othersAccessPermission="edit"/>
    <arrUserId title="区域1_7_3_2" rangeCreator="" othersAccessPermission="edit"/>
    <arrUserId title="区域1_6_3" rangeCreator="" othersAccessPermission="edit"/>
    <arrUserId title="区域1_6_3_1" rangeCreator="" othersAccessPermission="edit"/>
  </rangeList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4" master="" otherUserPermission="visible"/>
  <rangeList sheetStid="13" master="" otherUserPermission="visible"/>
  <rangeList sheetStid="1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2025-02-18T02:23:16Z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54C80BC5E32D4B2596A6365A6DA0E22A</vt:lpwstr>
  </property>
</Properties>
</file>