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  <definedName name="_1办公设备购置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<sst xmlns="http://schemas.openxmlformats.org/spreadsheetml/2006/main" count="373" uniqueCount="265">
  <si>
    <t>单位代码：</t>
  </si>
  <si>
    <t>单位名称：</t>
  </si>
  <si>
    <t>宁县早胜初级中学</t>
  </si>
  <si>
    <t>部门预算公开表</t>
  </si>
  <si>
    <t xml:space="preserve">     </t>
  </si>
  <si>
    <t>编制日期：</t>
  </si>
  <si>
    <t>部门领导：</t>
  </si>
  <si>
    <t>第小红</t>
  </si>
  <si>
    <t>财务负责人：</t>
  </si>
  <si>
    <t>王普军</t>
  </si>
  <si>
    <t>制表人：</t>
  </si>
  <si>
    <t>周礼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</si>
  <si>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</si>
  <si>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</si>
  <si>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</si>
  <si>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</si>
  <si>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</si>
  <si>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</si>
  <si>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</si>
  <si>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</si>
  <si>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</si>
  <si>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</si>
  <si>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</si>
  <si>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</si>
  <si>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</si>
  <si>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</si>
  <si>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</si>
  <si>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</si>
  <si>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</si>
  <si>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</si>
  <si>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</si>
  <si>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</si>
  <si>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</si>
  <si>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</si>
  <si>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</si>
  <si>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</si>
  <si>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</si>
  <si>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</si>
  <si>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</si>
  <si>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</si>
  <si>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</si>
  <si>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</si>
  <si>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</si>
  <si>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</si>
  <si>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</si>
  <si>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</si>
  <si>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</si>
  <si>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</si>
  <si>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</si>
  <si>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</si>
  <si>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</si>
  <si>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</si>
  <si>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</si>
  <si>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</si>
  <si>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</si>
  <si>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</si>
  <si>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</si>
  <si>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</si>
  <si>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</si>
  <si>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</si>
  <si>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</si>
  <si>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</si>
  <si>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</si>
  <si>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</si>
  <si>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</si>
  <si>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</si>
  <si>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</si>
  <si>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</si>
  <si>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</si>
  <si>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</si>
  <si>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</si>
  <si>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</si>
  <si>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</si>
  <si>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</si>
  <si>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</si>
  <si>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</si>
  <si>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</si>
  <si>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</si>
  <si>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</si>
  <si>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</si>
  <si>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</si>
  <si>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</si>
  <si>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</si>
  <si>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</si>
  <si>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</si>
  <si>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</si>
  <si>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</si>
  <si>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</si>
  <si>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</si>
  <si>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</si>
  <si>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</si>
  <si>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</si>
  <si>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</si>
  <si>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</si>
  <si>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</si>
  <si>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</si>
  <si>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</si>
  <si>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</si>
  <si>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</si>
  <si>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</si>
  <si>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</si>
  <si>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</si>
  <si>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</si>
  <si>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</si>
  <si>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</si>
  <si>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</si>
  <si>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</si>
  <si>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</si>
  <si>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</si>
  <si>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</si>
  <si>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</si>
  <si>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</si>
  <si>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</si>
  <si>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</si>
  <si>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</si>
  <si>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</si>
  <si>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</si>
  <si>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</si>
  <si>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</si>
  <si>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</si>
  <si>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初中教育</t>
  </si>
  <si>
    <t>社会保障和就业支出</t>
  </si>
  <si>
    <t>行政事业单位养老支出</t>
  </si>
  <si>
    <t>事业单位离退休</t>
  </si>
  <si>
    <t>机关事业单位基本养老保险缴费支出</t>
  </si>
  <si>
    <t>抚恤</t>
  </si>
  <si>
    <t>其他优抚支出</t>
  </si>
  <si>
    <t>其他社会保障和就业支出</t>
  </si>
  <si>
    <t>卫生健康支出</t>
  </si>
  <si>
    <t>行政事业单位医疗</t>
  </si>
  <si>
    <t>事业单位医疗</t>
  </si>
  <si>
    <t>其他支出</t>
  </si>
  <si>
    <t>彩票公益金安排的支出</t>
  </si>
  <si>
    <t>用于教育事业的彩票公益金支出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</si>
  <si>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</si>
  <si>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</si>
  <si>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</si>
  <si>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</si>
  <si>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</si>
  <si>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</si>
  <si>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</si>
  <si>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</si>
  <si>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</si>
  <si>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</si>
  <si>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</si>
  <si>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</si>
  <si>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</si>
  <si>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</si>
  <si>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</si>
  <si>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</si>
  <si>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</si>
  <si>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</si>
  <si>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</si>
  <si>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</si>
  <si>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</si>
  <si>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</si>
  <si>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</si>
  <si>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</si>
  <si>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</si>
  <si>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</si>
  <si>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</si>
  <si>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</si>
  <si>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</si>
  <si>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</si>
  <si>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</si>
  <si>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</si>
  <si>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</si>
  <si>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</si>
  <si>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</si>
  <si>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</si>
  <si>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</si>
  <si>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</si>
  <si>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</si>
  <si>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</si>
  <si>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</si>
  <si>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</si>
  <si>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</si>
  <si>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</si>
  <si>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</si>
  <si>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</si>
  <si>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</si>
  <si>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</si>
  <si>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</si>
  <si>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</si>
  <si>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</si>
  <si>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</si>
  <si>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</si>
  <si>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</si>
  <si>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</si>
  <si>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</si>
  <si>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</si>
  <si>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</si>
  <si>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</si>
  <si>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</si>
  <si>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</si>
  <si>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</si>
  <si>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</si>
  <si>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</si>
  <si>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</si>
  <si>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</si>
  <si>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</si>
  <si>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</si>
  <si>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</si>
  <si>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</si>
  <si>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</si>
  <si>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</si>
  <si>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</si>
  <si>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</si>
  <si>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</si>
  <si>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</si>
  <si>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</si>
  <si>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</si>
  <si>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</si>
  <si>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</si>
  <si>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</si>
  <si>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</si>
  <si>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</si>
  <si>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</si>
  <si>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</si>
  <si>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</si>
  <si>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</si>
  <si>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</si>
  <si>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</si>
  <si>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</si>
  <si>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</si>
  <si>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</si>
  <si>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</si>
  <si>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</si>
  <si>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</si>
  <si>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</si>
  <si>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</si>
  <si>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</si>
  <si>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</si>
  <si>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</si>
  <si>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</si>
  <si>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</si>
  <si>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</si>
  <si>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</si>
  <si>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</si>
  <si>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</si>
  <si>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</si>
  <si>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</si>
  <si>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</si>
  <si>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</si>
  <si>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</si>
  <si>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</si>
  <si>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</si>
  <si>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</si>
  <si>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</si>
  <si>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</si>
  <si>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</si>
  <si>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</si>
  <si>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</si>
  <si>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</si>
  <si>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</si>
  <si>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</si>
  <si>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</si>
  <si>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</si>
  <si>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</si>
  <si>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</si>
  <si>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                                       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</si>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</sst>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  <numFmt numFmtId="179" formatCode="#,##0.00_ ;[Red]\-#,##0.00\ "/>
    <numFmt numFmtId="180" formatCode="yyyy/mm/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sz val="9"/>
      <color indexed="8"/>
      <name val="宋体"/>
      <charset val="1"/>
      <scheme val="minor"/>
    </font>
    <font>
      <sz val="11"/>
      <name val="Hiragino Sans GB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Hiragino Sans GB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45" fillId="6" borderId="12" applyNumberFormat="0" applyAlignment="0" applyProtection="0">
      <alignment vertical="center"/>
    </xf>
    <xf numFmtId="0" fontId="46" fillId="6" borderId="11" applyNumberFormat="0" applyAlignment="0" applyProtection="0">
      <alignment vertical="center"/>
    </xf>
    <xf numFmtId="0" fontId="47" fillId="7" borderId="1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10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>
      <alignment vertical="center"/>
    </xf>
    <xf numFmtId="176" fontId="18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19" fillId="3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/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176" fontId="18" fillId="3" borderId="1" xfId="0" applyNumberFormat="1" applyFont="1" applyFill="1" applyBorder="1" applyAlignment="1">
      <alignment horizontal="right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5" fillId="0" borderId="1" xfId="0" applyFont="1" applyBorder="1">
      <alignment vertical="center"/>
    </xf>
    <xf numFmtId="176" fontId="19" fillId="0" borderId="2" xfId="0" applyNumberFormat="1" applyFont="1" applyFill="1" applyBorder="1" applyAlignment="1">
      <alignment horizontal="right" vertical="center" wrapText="1"/>
    </xf>
    <xf numFmtId="176" fontId="23" fillId="0" borderId="2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178" fontId="18" fillId="0" borderId="2" xfId="0" applyNumberFormat="1" applyFont="1" applyBorder="1" applyAlignment="1">
      <alignment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7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center" shrinkToFit="1"/>
    </xf>
    <xf numFmtId="49" fontId="14" fillId="0" borderId="1" xfId="0" applyNumberFormat="1" applyFont="1" applyFill="1" applyBorder="1" applyAlignment="1" applyProtection="1">
      <alignment horizontal="left" vertical="center" shrinkToFit="1"/>
    </xf>
    <xf numFmtId="0" fontId="2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16" fillId="0" borderId="1" xfId="0" applyNumberFormat="1" applyFont="1" applyFill="1" applyBorder="1" applyAlignment="1">
      <alignment horizontal="right" vertical="center"/>
    </xf>
    <xf numFmtId="0" fontId="22" fillId="0" borderId="1" xfId="49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horizontal="center" vertical="center"/>
    </xf>
    <xf numFmtId="179" fontId="28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&#24180;&#36130;&#21153;\2020&#36130;&#21153;\&#39044;&#31639;\Users\Administrator\Videos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5" sqref="G15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14.3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3"/>
      <c r="B3" s="13" t="s">
        <v>0</v>
      </c>
      <c r="C3" s="108">
        <v>208018</v>
      </c>
      <c r="D3" s="108"/>
      <c r="E3" s="13"/>
      <c r="F3" s="13"/>
      <c r="G3" s="13"/>
      <c r="H3" s="13"/>
      <c r="I3" s="13"/>
      <c r="J3" s="13"/>
      <c r="K3" s="13"/>
    </row>
    <row r="4" ht="22.75" customHeight="1" spans="1:11">
      <c r="A4" s="13"/>
      <c r="B4" s="13" t="s">
        <v>1</v>
      </c>
      <c r="C4" s="13" t="s">
        <v>2</v>
      </c>
      <c r="D4" s="13"/>
      <c r="E4" s="13"/>
      <c r="F4" s="13"/>
      <c r="G4" s="13"/>
      <c r="H4" s="13"/>
      <c r="I4" s="13"/>
      <c r="J4" s="13"/>
      <c r="K4" s="13"/>
    </row>
    <row r="5" ht="14.3" customHeight="1" spans="1:1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78.55" customHeight="1" spans="1:11">
      <c r="A6" s="11"/>
      <c r="B6" s="109" t="s">
        <v>3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2.75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2.75" customHeight="1" spans="1:11">
      <c r="A10" s="13"/>
      <c r="B10" s="13" t="s">
        <v>4</v>
      </c>
      <c r="C10" s="13"/>
      <c r="E10" s="110" t="s">
        <v>5</v>
      </c>
      <c r="F10" s="110"/>
      <c r="G10" s="111">
        <v>45709</v>
      </c>
      <c r="H10" s="13"/>
      <c r="I10" s="13"/>
      <c r="J10" s="13"/>
      <c r="K10" s="13"/>
    </row>
    <row r="11" ht="22.75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22.75" customHeight="1" spans="1:11">
      <c r="A12" s="13"/>
      <c r="B12" s="112" t="s">
        <v>6</v>
      </c>
      <c r="C12" s="113" t="s">
        <v>7</v>
      </c>
      <c r="D12" s="13"/>
      <c r="E12" s="112" t="s">
        <v>8</v>
      </c>
      <c r="F12" s="59" t="s">
        <v>9</v>
      </c>
      <c r="G12" s="13"/>
      <c r="H12" s="112" t="s">
        <v>10</v>
      </c>
      <c r="I12" s="59" t="s">
        <v>11</v>
      </c>
      <c r="J12" s="13"/>
      <c r="K12" s="13"/>
    </row>
    <row r="13" ht="14.3" customHeight="1" spans="1:11">
      <c r="A13" s="11"/>
      <c r="B13" s="11"/>
      <c r="C13" s="11" t="s">
        <v>12</v>
      </c>
      <c r="D13" s="11"/>
      <c r="E13" s="11"/>
      <c r="F13" s="11"/>
      <c r="G13" s="11"/>
      <c r="H13" s="11"/>
      <c r="I13" s="11"/>
      <c r="J13" s="11"/>
      <c r="K13" s="11"/>
    </row>
    <row r="14" ht="14.3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4.3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</sheetData>
  <mergeCells count="4">
    <mergeCell ref="C3:D3"/>
    <mergeCell ref="C4:E4"/>
    <mergeCell ref="B6:K6"/>
    <mergeCell ref="E10:F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3" sqref="B13"/>
    </sheetView>
  </sheetViews>
  <sheetFormatPr defaultColWidth="10" defaultRowHeight="13.5" outlineLevelCol="7"/>
  <cols>
    <col min="1" max="1" width="28.25" customWidth="1"/>
    <col min="2" max="2" width="15" customWidth="1"/>
    <col min="3" max="3" width="16" customWidth="1"/>
    <col min="4" max="4" width="12.625" customWidth="1"/>
    <col min="5" max="5" width="14.75" customWidth="1"/>
    <col min="6" max="6" width="13.75" customWidth="1"/>
    <col min="7" max="7" width="12.875" customWidth="1"/>
    <col min="8" max="8" width="12.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46" t="s">
        <v>237</v>
      </c>
      <c r="B2" s="46"/>
      <c r="C2" s="46"/>
      <c r="D2" s="46"/>
      <c r="E2" s="46"/>
      <c r="F2" s="46"/>
      <c r="G2" s="46"/>
      <c r="H2" s="46"/>
    </row>
    <row r="3" ht="22.75" customHeight="1" spans="1:8">
      <c r="A3" s="11"/>
      <c r="B3" s="11"/>
      <c r="C3" s="11"/>
      <c r="D3" s="11"/>
      <c r="E3" s="11"/>
      <c r="F3" s="11"/>
      <c r="G3" s="11"/>
      <c r="H3" s="47" t="s">
        <v>36</v>
      </c>
    </row>
    <row r="4" ht="22.75" customHeight="1" spans="1:8">
      <c r="A4" s="15" t="s">
        <v>173</v>
      </c>
      <c r="B4" s="15" t="s">
        <v>238</v>
      </c>
      <c r="C4" s="15"/>
      <c r="D4" s="15"/>
      <c r="E4" s="15"/>
      <c r="F4" s="15"/>
      <c r="G4" s="15" t="s">
        <v>239</v>
      </c>
      <c r="H4" s="15" t="s">
        <v>240</v>
      </c>
    </row>
    <row r="5" ht="22.75" customHeight="1" spans="1:8">
      <c r="A5" s="15"/>
      <c r="B5" s="15" t="s">
        <v>117</v>
      </c>
      <c r="C5" s="15" t="s">
        <v>241</v>
      </c>
      <c r="D5" s="15" t="s">
        <v>242</v>
      </c>
      <c r="E5" s="15" t="s">
        <v>243</v>
      </c>
      <c r="F5" s="15"/>
      <c r="G5" s="15"/>
      <c r="H5" s="15"/>
    </row>
    <row r="6" ht="39" customHeight="1" spans="1:8">
      <c r="A6" s="15"/>
      <c r="B6" s="15"/>
      <c r="C6" s="15"/>
      <c r="D6" s="15"/>
      <c r="E6" s="15" t="s">
        <v>244</v>
      </c>
      <c r="F6" s="15" t="s">
        <v>245</v>
      </c>
      <c r="G6" s="15"/>
      <c r="H6" s="15"/>
    </row>
    <row r="7" ht="22.75" customHeight="1" spans="1:8">
      <c r="A7" s="48" t="s">
        <v>117</v>
      </c>
      <c r="B7" s="49"/>
      <c r="C7" s="49"/>
      <c r="D7" s="49"/>
      <c r="E7" s="49"/>
      <c r="F7" s="49"/>
      <c r="G7" s="49"/>
      <c r="H7" s="49"/>
    </row>
    <row r="8" ht="22.75" customHeight="1" spans="1:8">
      <c r="A8" s="50" t="s">
        <v>2</v>
      </c>
      <c r="B8" s="49"/>
      <c r="C8" s="49"/>
      <c r="D8" s="49"/>
      <c r="E8" s="49"/>
      <c r="F8" s="49"/>
      <c r="G8" s="49"/>
      <c r="H8" s="49"/>
    </row>
    <row r="9" ht="22.75" customHeight="1" spans="1:8">
      <c r="A9" s="51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826388888888889" right="0.751388888888889" top="0.629861111111111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11" sqref="F11"/>
    </sheetView>
  </sheetViews>
  <sheetFormatPr defaultColWidth="10" defaultRowHeight="15"/>
  <cols>
    <col min="1" max="1" width="7.375" customWidth="1"/>
    <col min="2" max="2" width="12" style="18" customWidth="1"/>
    <col min="3" max="3" width="21.875" style="18" customWidth="1"/>
    <col min="4" max="4" width="13.75" customWidth="1"/>
    <col min="5" max="5" width="13.125" customWidth="1"/>
    <col min="6" max="6" width="12.5" customWidth="1"/>
    <col min="7" max="10" width="9.76666666666667" customWidth="1"/>
  </cols>
  <sheetData>
    <row r="1" ht="14.3" customHeight="1" spans="1:10">
      <c r="A1" s="11"/>
      <c r="B1" s="31"/>
      <c r="C1" s="32"/>
      <c r="D1" s="11"/>
      <c r="E1" s="11"/>
      <c r="F1" s="11"/>
      <c r="G1" s="11"/>
      <c r="H1" s="11"/>
      <c r="I1" s="11"/>
      <c r="J1" s="11"/>
    </row>
    <row r="2" ht="39.85" customHeight="1" spans="1:10">
      <c r="A2" s="12" t="s">
        <v>246</v>
      </c>
      <c r="B2" s="20"/>
      <c r="C2" s="20"/>
      <c r="D2" s="12"/>
      <c r="E2" s="12"/>
      <c r="F2" s="12"/>
      <c r="G2" s="11"/>
      <c r="H2" s="11"/>
      <c r="I2" s="11"/>
      <c r="J2" s="11"/>
    </row>
    <row r="3" ht="22.75" customHeight="1" spans="1:10">
      <c r="A3" s="13"/>
      <c r="D3" s="13"/>
      <c r="E3" s="13"/>
      <c r="F3" s="13" t="s">
        <v>36</v>
      </c>
      <c r="G3" s="11"/>
      <c r="H3" s="11"/>
      <c r="I3" s="11"/>
      <c r="J3" s="11"/>
    </row>
    <row r="4" ht="22.75" customHeight="1" spans="1:10">
      <c r="A4" s="33" t="s">
        <v>247</v>
      </c>
      <c r="B4" s="34" t="s">
        <v>248</v>
      </c>
      <c r="C4" s="35" t="s">
        <v>249</v>
      </c>
      <c r="D4" s="33" t="s">
        <v>117</v>
      </c>
      <c r="E4" s="33" t="s">
        <v>114</v>
      </c>
      <c r="F4" s="33" t="s">
        <v>115</v>
      </c>
      <c r="G4" s="11"/>
      <c r="H4" s="11"/>
      <c r="I4" s="11"/>
      <c r="J4" s="11"/>
    </row>
    <row r="5" ht="28" customHeight="1" spans="1:10">
      <c r="A5" s="33"/>
      <c r="B5" s="36"/>
      <c r="C5" s="37" t="s">
        <v>117</v>
      </c>
      <c r="D5" s="38">
        <f>E5</f>
        <v>207196.62</v>
      </c>
      <c r="E5" s="38">
        <f>E6+F5</f>
        <v>207196.62</v>
      </c>
      <c r="F5" s="39"/>
      <c r="G5" s="13"/>
      <c r="H5" s="13"/>
      <c r="I5" s="13"/>
      <c r="J5" s="13"/>
    </row>
    <row r="6" ht="28" customHeight="1" spans="1:6">
      <c r="A6" s="40"/>
      <c r="B6" s="36" t="s">
        <v>205</v>
      </c>
      <c r="C6" s="41" t="s">
        <v>250</v>
      </c>
      <c r="D6" s="42">
        <f>E6</f>
        <v>207196.62</v>
      </c>
      <c r="E6" s="42">
        <f>SUM(E7:E18)</f>
        <v>207196.62</v>
      </c>
      <c r="F6" s="43"/>
    </row>
    <row r="7" ht="28" customHeight="1" spans="1:6">
      <c r="A7" s="40">
        <v>1</v>
      </c>
      <c r="B7" s="44" t="s">
        <v>207</v>
      </c>
      <c r="C7" s="44" t="s">
        <v>208</v>
      </c>
      <c r="D7" s="42"/>
      <c r="E7" s="42"/>
      <c r="F7" s="43"/>
    </row>
    <row r="8" ht="28" customHeight="1" spans="1:6">
      <c r="A8" s="40">
        <v>2</v>
      </c>
      <c r="B8" s="44" t="s">
        <v>209</v>
      </c>
      <c r="C8" s="44" t="s">
        <v>210</v>
      </c>
      <c r="D8" s="42"/>
      <c r="E8" s="42"/>
      <c r="F8" s="43"/>
    </row>
    <row r="9" ht="28" customHeight="1" spans="1:6">
      <c r="A9" s="40">
        <v>3</v>
      </c>
      <c r="B9" s="44" t="s">
        <v>211</v>
      </c>
      <c r="C9" s="44" t="s">
        <v>212</v>
      </c>
      <c r="D9" s="42"/>
      <c r="E9" s="42"/>
      <c r="F9" s="43"/>
    </row>
    <row r="10" ht="28" customHeight="1" spans="1:6">
      <c r="A10" s="40">
        <v>4</v>
      </c>
      <c r="B10" s="44" t="s">
        <v>213</v>
      </c>
      <c r="C10" s="44" t="s">
        <v>214</v>
      </c>
      <c r="D10" s="42"/>
      <c r="E10" s="42"/>
      <c r="F10" s="43"/>
    </row>
    <row r="11" ht="28" customHeight="1" spans="1:6">
      <c r="A11" s="40">
        <v>5</v>
      </c>
      <c r="B11" s="44" t="s">
        <v>215</v>
      </c>
      <c r="C11" s="44" t="s">
        <v>216</v>
      </c>
      <c r="D11" s="42"/>
      <c r="E11" s="42"/>
      <c r="F11" s="43"/>
    </row>
    <row r="12" ht="28" customHeight="1" spans="1:6">
      <c r="A12" s="40">
        <v>6</v>
      </c>
      <c r="B12" s="44" t="s">
        <v>217</v>
      </c>
      <c r="C12" s="44" t="s">
        <v>218</v>
      </c>
      <c r="D12" s="42"/>
      <c r="E12" s="42"/>
      <c r="F12" s="43"/>
    </row>
    <row r="13" ht="28" customHeight="1" spans="1:6">
      <c r="A13" s="40">
        <v>7</v>
      </c>
      <c r="B13" s="44" t="s">
        <v>219</v>
      </c>
      <c r="C13" s="44" t="s">
        <v>220</v>
      </c>
      <c r="D13" s="42"/>
      <c r="E13" s="42"/>
      <c r="F13" s="43"/>
    </row>
    <row r="14" ht="28" customHeight="1" spans="1:6">
      <c r="A14" s="40">
        <v>8</v>
      </c>
      <c r="B14" s="44" t="s">
        <v>221</v>
      </c>
      <c r="C14" s="44" t="s">
        <v>222</v>
      </c>
      <c r="D14" s="42"/>
      <c r="E14" s="42"/>
      <c r="F14" s="43"/>
    </row>
    <row r="15" ht="28" customHeight="1" spans="1:6">
      <c r="A15" s="40">
        <v>9</v>
      </c>
      <c r="B15" s="44" t="s">
        <v>223</v>
      </c>
      <c r="C15" s="44" t="s">
        <v>224</v>
      </c>
      <c r="D15" s="42"/>
      <c r="E15" s="42"/>
      <c r="F15" s="43"/>
    </row>
    <row r="16" ht="28" customHeight="1" spans="1:6">
      <c r="A16" s="40">
        <v>10</v>
      </c>
      <c r="B16" s="44" t="s">
        <v>225</v>
      </c>
      <c r="C16" s="44" t="s">
        <v>226</v>
      </c>
      <c r="D16" s="42"/>
      <c r="E16" s="42"/>
      <c r="F16" s="43"/>
    </row>
    <row r="17" ht="28" customHeight="1" spans="1:6">
      <c r="A17" s="40">
        <v>13</v>
      </c>
      <c r="B17" s="44" t="s">
        <v>227</v>
      </c>
      <c r="C17" s="44" t="s">
        <v>228</v>
      </c>
      <c r="D17" s="42">
        <f>E17</f>
        <v>121972.98</v>
      </c>
      <c r="E17" s="42">
        <f>表7!E28</f>
        <v>121972.98</v>
      </c>
      <c r="F17" s="43"/>
    </row>
    <row r="18" ht="25" customHeight="1" spans="1:6">
      <c r="A18" s="40">
        <v>14</v>
      </c>
      <c r="B18" s="44" t="s">
        <v>229</v>
      </c>
      <c r="C18" s="44" t="s">
        <v>230</v>
      </c>
      <c r="D18" s="42">
        <f>E18</f>
        <v>85223.64</v>
      </c>
      <c r="E18" s="42">
        <f>表7!E29</f>
        <v>85223.64</v>
      </c>
      <c r="F18" s="43"/>
    </row>
    <row r="19" ht="27" customHeight="1" spans="1:6">
      <c r="A19" s="40"/>
      <c r="B19" s="44"/>
      <c r="C19" s="44"/>
      <c r="D19" s="33"/>
      <c r="E19" s="33"/>
      <c r="F19" s="27"/>
    </row>
    <row r="20" ht="27" customHeight="1" spans="1:6">
      <c r="A20" s="40"/>
      <c r="B20" s="44"/>
      <c r="C20" s="44"/>
      <c r="D20" s="33"/>
      <c r="E20" s="33"/>
      <c r="F20" s="27"/>
    </row>
    <row r="21" ht="27" customHeight="1" spans="1:6">
      <c r="A21" s="40"/>
      <c r="B21" s="44"/>
      <c r="C21" s="44"/>
      <c r="D21" s="33"/>
      <c r="E21" s="33"/>
      <c r="F21" s="27"/>
    </row>
    <row r="22" ht="27" customHeight="1" spans="1:6">
      <c r="A22" s="27"/>
      <c r="B22" s="45"/>
      <c r="C22" s="45"/>
      <c r="D22" s="27"/>
      <c r="E22" s="27"/>
      <c r="F22" s="2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865972222222222" right="0.75" top="0.66875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showGridLines="0" showZeros="0" workbookViewId="0">
      <selection activeCell="C26" sqref="C26:C27"/>
    </sheetView>
  </sheetViews>
  <sheetFormatPr defaultColWidth="7.875" defaultRowHeight="12.75" customHeight="1" outlineLevelCol="7"/>
  <cols>
    <col min="1" max="1" width="14.625" style="18" customWidth="1"/>
    <col min="2" max="2" width="42.75" style="18" customWidth="1"/>
    <col min="3" max="3" width="29.375" style="18" customWidth="1"/>
    <col min="4" max="8" width="8" style="18"/>
    <col min="9" max="16384" width="7.875" style="17"/>
  </cols>
  <sheetData>
    <row r="1" ht="15" customHeight="1" spans="1:8">
      <c r="A1" s="19"/>
      <c r="B1" s="19"/>
      <c r="C1" s="17"/>
      <c r="D1" s="17"/>
      <c r="E1" s="17"/>
      <c r="F1" s="17"/>
      <c r="G1" s="17"/>
      <c r="H1" s="17"/>
    </row>
    <row r="2" ht="32.25" customHeight="1" spans="1:8">
      <c r="A2" s="20" t="s">
        <v>251</v>
      </c>
      <c r="B2" s="20"/>
      <c r="C2" s="20"/>
      <c r="D2" s="17"/>
      <c r="E2" s="17"/>
      <c r="F2" s="17"/>
      <c r="G2" s="17"/>
      <c r="H2" s="17"/>
    </row>
    <row r="3" ht="15" customHeight="1" spans="1:8">
      <c r="A3" s="17"/>
      <c r="B3" s="17"/>
      <c r="C3" s="21" t="s">
        <v>36</v>
      </c>
      <c r="D3" s="17"/>
      <c r="E3" s="17"/>
      <c r="F3" s="17"/>
      <c r="G3" s="17"/>
      <c r="H3" s="17"/>
    </row>
    <row r="4" ht="25.5" customHeight="1" spans="1:8">
      <c r="A4" s="22" t="s">
        <v>252</v>
      </c>
      <c r="B4" s="22"/>
      <c r="C4" s="23" t="s">
        <v>40</v>
      </c>
      <c r="D4" s="17"/>
      <c r="E4" s="17"/>
      <c r="F4" s="17"/>
      <c r="G4" s="17"/>
      <c r="H4" s="17"/>
    </row>
    <row r="5" ht="25.5" customHeight="1" spans="1:8">
      <c r="A5" s="22" t="s">
        <v>253</v>
      </c>
      <c r="B5" s="22" t="s">
        <v>254</v>
      </c>
      <c r="C5" s="23"/>
      <c r="D5" s="17"/>
      <c r="E5" s="17"/>
      <c r="F5" s="17"/>
      <c r="G5" s="17"/>
      <c r="H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3">
      <c r="A7" s="24">
        <v>229</v>
      </c>
      <c r="B7" s="25" t="s">
        <v>131</v>
      </c>
      <c r="C7" s="26">
        <f>C8</f>
        <v>16000</v>
      </c>
    </row>
    <row r="8" ht="26.25" customHeight="1" spans="1:8">
      <c r="A8" s="24">
        <v>22960</v>
      </c>
      <c r="B8" s="27" t="s">
        <v>132</v>
      </c>
      <c r="C8" s="28">
        <f>C9</f>
        <v>16000</v>
      </c>
      <c r="D8" s="17"/>
      <c r="E8" s="17"/>
      <c r="F8" s="17"/>
      <c r="G8" s="17"/>
      <c r="H8" s="17"/>
    </row>
    <row r="9" ht="26.25" customHeight="1" spans="1:8">
      <c r="A9" s="24">
        <v>2296004</v>
      </c>
      <c r="B9" s="27" t="s">
        <v>133</v>
      </c>
      <c r="C9" s="28">
        <v>16000</v>
      </c>
      <c r="D9" s="17"/>
      <c r="E9" s="17"/>
      <c r="F9" s="17"/>
      <c r="G9" s="17"/>
      <c r="H9" s="17"/>
    </row>
    <row r="10" ht="26.25" customHeight="1" spans="1:3">
      <c r="A10" s="29"/>
      <c r="B10" s="29"/>
      <c r="C10" s="30"/>
    </row>
    <row r="11" ht="26.25" customHeight="1" spans="1:3">
      <c r="A11" s="29"/>
      <c r="B11" s="29"/>
      <c r="C11" s="30"/>
    </row>
    <row r="12" ht="26.25" customHeight="1" spans="1:3">
      <c r="A12" s="29"/>
      <c r="B12" s="29"/>
      <c r="C12" s="3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6" sqref="F6"/>
    </sheetView>
  </sheetViews>
  <sheetFormatPr defaultColWidth="10" defaultRowHeight="13.5" outlineLevelRow="4" outlineLevelCol="4"/>
  <cols>
    <col min="1" max="5" width="25.87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255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36</v>
      </c>
    </row>
    <row r="4" ht="22.75" customHeight="1" spans="1:5">
      <c r="A4" s="15" t="s">
        <v>173</v>
      </c>
      <c r="B4" s="15" t="s">
        <v>117</v>
      </c>
      <c r="C4" s="15" t="s">
        <v>256</v>
      </c>
      <c r="D4" s="15" t="s">
        <v>257</v>
      </c>
      <c r="E4" s="15" t="s">
        <v>258</v>
      </c>
    </row>
    <row r="5" ht="22.75" customHeight="1" spans="1:5">
      <c r="A5" s="15" t="s">
        <v>2</v>
      </c>
      <c r="B5" s="16">
        <v>0</v>
      </c>
      <c r="C5" s="16">
        <v>0</v>
      </c>
      <c r="D5" s="16">
        <v>0</v>
      </c>
      <c r="E5" s="16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9" sqref="B9"/>
    </sheetView>
  </sheetViews>
  <sheetFormatPr defaultColWidth="9" defaultRowHeight="13.5" outlineLevelCol="1"/>
  <cols>
    <col min="1" max="2" width="42.375" customWidth="1"/>
  </cols>
  <sheetData>
    <row r="1" ht="35" customHeight="1" spans="1:2">
      <c r="A1" s="1" t="s">
        <v>259</v>
      </c>
      <c r="B1" s="1"/>
    </row>
    <row r="2" ht="30" customHeight="1" spans="1:2">
      <c r="A2" s="2"/>
      <c r="B2" s="3" t="s">
        <v>260</v>
      </c>
    </row>
    <row r="3" ht="17" customHeight="1" spans="1:2">
      <c r="A3" s="4" t="s">
        <v>39</v>
      </c>
      <c r="B3" s="5" t="s">
        <v>40</v>
      </c>
    </row>
    <row r="4" ht="17" customHeight="1" spans="1:2">
      <c r="A4" s="4"/>
      <c r="B4" s="5"/>
    </row>
    <row r="5" ht="30" customHeight="1" spans="1:2">
      <c r="A5" s="6" t="s">
        <v>261</v>
      </c>
      <c r="B5" s="5">
        <v>1</v>
      </c>
    </row>
    <row r="6" ht="30" customHeight="1" spans="1:2">
      <c r="A6" s="7" t="s">
        <v>262</v>
      </c>
      <c r="B6" s="8"/>
    </row>
    <row r="7" ht="30" customHeight="1" spans="1:2">
      <c r="A7" s="9" t="s">
        <v>263</v>
      </c>
      <c r="B7" s="8"/>
    </row>
    <row r="8" ht="30" customHeight="1" spans="1:2">
      <c r="A8" s="9"/>
      <c r="B8" s="8"/>
    </row>
    <row r="9" ht="30" customHeight="1" spans="1:2">
      <c r="A9" s="9"/>
      <c r="B9" s="8"/>
    </row>
    <row r="10" ht="30" customHeight="1" spans="1:2">
      <c r="A10" s="9"/>
      <c r="B10" s="8"/>
    </row>
    <row r="11" ht="30" customHeight="1" spans="1:2">
      <c r="A11" s="9"/>
      <c r="B11" s="8"/>
    </row>
    <row r="12" ht="30" customHeight="1" spans="1:2">
      <c r="A12" s="9"/>
      <c r="B12" s="8"/>
    </row>
    <row r="13" ht="30" customHeight="1" spans="1:2">
      <c r="A13" s="9"/>
      <c r="B13" s="8"/>
    </row>
    <row r="14" ht="30" customHeight="1" spans="1:2">
      <c r="A14" s="9"/>
      <c r="B14" s="8"/>
    </row>
    <row r="15" ht="30" customHeight="1" spans="1:2">
      <c r="A15" s="9"/>
      <c r="B15" s="8"/>
    </row>
    <row r="16" ht="30" customHeight="1" spans="1:1">
      <c r="A16" s="10" t="s">
        <v>264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8" sqref="F8"/>
    </sheetView>
  </sheetViews>
  <sheetFormatPr defaultColWidth="10" defaultRowHeight="13.5" outlineLevelCol="2"/>
  <cols>
    <col min="1" max="1" width="5.01666666666667" customWidth="1"/>
    <col min="2" max="2" width="68.875" customWidth="1"/>
    <col min="3" max="3" width="49.125" customWidth="1"/>
  </cols>
  <sheetData>
    <row r="1" ht="35.4" customHeight="1" spans="1:2">
      <c r="A1" s="11"/>
      <c r="B1" s="11"/>
    </row>
    <row r="2" ht="39.15" customHeight="1" spans="1:3">
      <c r="A2" s="11"/>
      <c r="B2" s="12" t="s">
        <v>13</v>
      </c>
      <c r="C2" s="12"/>
    </row>
    <row r="3" ht="29.35" customHeight="1" spans="1:3">
      <c r="A3" s="104"/>
      <c r="B3" s="105" t="s">
        <v>14</v>
      </c>
      <c r="C3" s="105" t="s">
        <v>15</v>
      </c>
    </row>
    <row r="4" ht="28.45" customHeight="1" spans="1:3">
      <c r="A4" s="99"/>
      <c r="B4" s="106" t="s">
        <v>16</v>
      </c>
      <c r="C4" s="107" t="s">
        <v>17</v>
      </c>
    </row>
    <row r="5" ht="28.45" customHeight="1" spans="1:3">
      <c r="A5" s="99"/>
      <c r="B5" s="106" t="s">
        <v>18</v>
      </c>
      <c r="C5" s="107" t="s">
        <v>19</v>
      </c>
    </row>
    <row r="6" ht="28.45" customHeight="1" spans="1:3">
      <c r="A6" s="99"/>
      <c r="B6" s="106" t="s">
        <v>20</v>
      </c>
      <c r="C6" s="107" t="s">
        <v>21</v>
      </c>
    </row>
    <row r="7" ht="28.45" customHeight="1" spans="1:3">
      <c r="A7" s="99"/>
      <c r="B7" s="106" t="s">
        <v>22</v>
      </c>
      <c r="C7" s="107"/>
    </row>
    <row r="8" ht="28.45" customHeight="1" spans="1:3">
      <c r="A8" s="99"/>
      <c r="B8" s="106" t="s">
        <v>23</v>
      </c>
      <c r="C8" s="107" t="s">
        <v>24</v>
      </c>
    </row>
    <row r="9" ht="28.45" customHeight="1" spans="1:3">
      <c r="A9" s="99"/>
      <c r="B9" s="106" t="s">
        <v>25</v>
      </c>
      <c r="C9" s="107" t="s">
        <v>26</v>
      </c>
    </row>
    <row r="10" ht="28.45" customHeight="1" spans="1:3">
      <c r="A10" s="99"/>
      <c r="B10" s="106" t="s">
        <v>27</v>
      </c>
      <c r="C10" s="107" t="s">
        <v>28</v>
      </c>
    </row>
    <row r="11" ht="28.45" customHeight="1" spans="1:3">
      <c r="A11" s="99"/>
      <c r="B11" s="106" t="s">
        <v>29</v>
      </c>
      <c r="C11" s="107" t="s">
        <v>30</v>
      </c>
    </row>
    <row r="12" ht="28.45" customHeight="1" spans="1:3">
      <c r="A12" s="99"/>
      <c r="B12" s="106" t="s">
        <v>31</v>
      </c>
      <c r="C12" s="107"/>
    </row>
    <row r="13" ht="28.45" customHeight="1" spans="1:3">
      <c r="A13" s="11"/>
      <c r="B13" s="106" t="s">
        <v>32</v>
      </c>
      <c r="C13" s="107"/>
    </row>
    <row r="14" ht="28.45" customHeight="1" spans="1:3">
      <c r="A14" s="11"/>
      <c r="B14" s="106" t="s">
        <v>33</v>
      </c>
      <c r="C14" s="107" t="s">
        <v>17</v>
      </c>
    </row>
    <row r="15" ht="36" customHeight="1" spans="2:3">
      <c r="B15" s="106" t="s">
        <v>34</v>
      </c>
      <c r="C15" s="2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abSelected="1" workbookViewId="0">
      <selection activeCell="G18" sqref="G18"/>
    </sheetView>
  </sheetViews>
  <sheetFormatPr defaultColWidth="10" defaultRowHeight="13.5" outlineLevelCol="3"/>
  <cols>
    <col min="1" max="1" width="28" customWidth="1"/>
    <col min="2" max="2" width="19.375" customWidth="1"/>
    <col min="3" max="3" width="29.125" customWidth="1"/>
    <col min="4" max="4" width="20.25" customWidth="1"/>
  </cols>
  <sheetData>
    <row r="1" ht="14.3" customHeight="1" spans="1:4">
      <c r="A1" s="11"/>
      <c r="B1" s="11"/>
      <c r="C1" s="11"/>
      <c r="D1" s="11"/>
    </row>
    <row r="2" ht="27" customHeight="1" spans="1:4">
      <c r="A2" s="12" t="s">
        <v>35</v>
      </c>
      <c r="B2" s="12"/>
      <c r="C2" s="12"/>
      <c r="D2" s="12"/>
    </row>
    <row r="3" ht="22.75" customHeight="1" spans="1:4">
      <c r="A3" s="99"/>
      <c r="B3" s="99"/>
      <c r="C3" s="99"/>
      <c r="D3" s="100" t="s">
        <v>36</v>
      </c>
    </row>
    <row r="4" ht="22.75" customHeight="1" spans="1:4">
      <c r="A4" s="50" t="s">
        <v>37</v>
      </c>
      <c r="B4" s="50"/>
      <c r="C4" s="50" t="s">
        <v>38</v>
      </c>
      <c r="D4" s="50"/>
    </row>
    <row r="5" ht="22.75" customHeight="1" spans="1:4">
      <c r="A5" s="50" t="s">
        <v>39</v>
      </c>
      <c r="B5" s="50" t="s">
        <v>40</v>
      </c>
      <c r="C5" s="50" t="s">
        <v>39</v>
      </c>
      <c r="D5" s="50" t="s">
        <v>40</v>
      </c>
    </row>
    <row r="6" ht="22.75" customHeight="1" spans="1:4">
      <c r="A6" s="101" t="s">
        <v>41</v>
      </c>
      <c r="B6" s="73">
        <v>19653747.15</v>
      </c>
      <c r="C6" s="101" t="s">
        <v>42</v>
      </c>
      <c r="D6" s="76"/>
    </row>
    <row r="7" ht="22.75" customHeight="1" spans="1:4">
      <c r="A7" s="101" t="s">
        <v>43</v>
      </c>
      <c r="B7" s="73">
        <v>16000</v>
      </c>
      <c r="C7" s="101" t="s">
        <v>44</v>
      </c>
      <c r="D7" s="102"/>
    </row>
    <row r="8" ht="22.75" customHeight="1" spans="1:4">
      <c r="A8" s="101" t="s">
        <v>45</v>
      </c>
      <c r="B8" s="76"/>
      <c r="C8" s="101" t="s">
        <v>46</v>
      </c>
      <c r="D8" s="102"/>
    </row>
    <row r="9" ht="22.75" customHeight="1" spans="1:4">
      <c r="A9" s="101" t="s">
        <v>47</v>
      </c>
      <c r="B9" s="76"/>
      <c r="C9" s="101" t="s">
        <v>48</v>
      </c>
      <c r="D9" s="102"/>
    </row>
    <row r="10" ht="22.75" customHeight="1" spans="1:4">
      <c r="A10" s="101" t="s">
        <v>49</v>
      </c>
      <c r="B10" s="73"/>
      <c r="C10" s="101" t="s">
        <v>50</v>
      </c>
      <c r="D10" s="73">
        <v>15897109.21</v>
      </c>
    </row>
    <row r="11" ht="22.75" customHeight="1" spans="1:4">
      <c r="A11" s="101" t="s">
        <v>51</v>
      </c>
      <c r="B11" s="76"/>
      <c r="C11" s="101" t="s">
        <v>52</v>
      </c>
      <c r="D11" s="102"/>
    </row>
    <row r="12" ht="22.75" customHeight="1" spans="1:4">
      <c r="A12" s="101" t="s">
        <v>53</v>
      </c>
      <c r="B12" s="76"/>
      <c r="C12" s="101" t="s">
        <v>54</v>
      </c>
      <c r="D12" s="102"/>
    </row>
    <row r="13" ht="22.75" customHeight="1" spans="1:4">
      <c r="A13" s="101" t="s">
        <v>55</v>
      </c>
      <c r="B13" s="76"/>
      <c r="C13" s="101" t="s">
        <v>56</v>
      </c>
      <c r="D13" s="73">
        <v>2681427.1</v>
      </c>
    </row>
    <row r="14" ht="22.75" customHeight="1" spans="1:4">
      <c r="A14" s="101" t="s">
        <v>57</v>
      </c>
      <c r="B14" s="76"/>
      <c r="C14" s="101" t="s">
        <v>58</v>
      </c>
      <c r="D14" s="73"/>
    </row>
    <row r="15" ht="22.75" customHeight="1" spans="1:4">
      <c r="A15" s="101"/>
      <c r="B15" s="77"/>
      <c r="C15" s="101" t="s">
        <v>59</v>
      </c>
      <c r="D15" s="73">
        <v>1075210.84</v>
      </c>
    </row>
    <row r="16" ht="22.75" customHeight="1" spans="1:4">
      <c r="A16" s="101"/>
      <c r="B16" s="77"/>
      <c r="C16" s="101" t="s">
        <v>60</v>
      </c>
      <c r="D16" s="102"/>
    </row>
    <row r="17" ht="22.75" customHeight="1" spans="1:4">
      <c r="A17" s="101"/>
      <c r="B17" s="77"/>
      <c r="C17" s="101" t="s">
        <v>61</v>
      </c>
      <c r="D17" s="102"/>
    </row>
    <row r="18" ht="22.75" customHeight="1" spans="1:4">
      <c r="A18" s="101"/>
      <c r="B18" s="77"/>
      <c r="C18" s="101" t="s">
        <v>62</v>
      </c>
      <c r="D18" s="102"/>
    </row>
    <row r="19" ht="22.75" customHeight="1" spans="1:4">
      <c r="A19" s="101"/>
      <c r="B19" s="77"/>
      <c r="C19" s="101" t="s">
        <v>63</v>
      </c>
      <c r="D19" s="102"/>
    </row>
    <row r="20" ht="22.75" customHeight="1" spans="1:4">
      <c r="A20" s="103"/>
      <c r="B20" s="73"/>
      <c r="C20" s="101" t="s">
        <v>64</v>
      </c>
      <c r="D20" s="102"/>
    </row>
    <row r="21" ht="22.75" customHeight="1" spans="1:4">
      <c r="A21" s="103"/>
      <c r="B21" s="73"/>
      <c r="C21" s="101" t="s">
        <v>65</v>
      </c>
      <c r="D21" s="102"/>
    </row>
    <row r="22" ht="22.75" customHeight="1" spans="1:4">
      <c r="A22" s="103"/>
      <c r="B22" s="73"/>
      <c r="C22" s="101" t="s">
        <v>66</v>
      </c>
      <c r="D22" s="102"/>
    </row>
    <row r="23" ht="22.75" customHeight="1" spans="1:4">
      <c r="A23" s="103"/>
      <c r="B23" s="73"/>
      <c r="C23" s="101" t="s">
        <v>67</v>
      </c>
      <c r="D23" s="102"/>
    </row>
    <row r="24" ht="22.75" customHeight="1" spans="1:4">
      <c r="A24" s="103"/>
      <c r="B24" s="73"/>
      <c r="C24" s="101" t="s">
        <v>68</v>
      </c>
      <c r="D24" s="102"/>
    </row>
    <row r="25" ht="22.75" customHeight="1" spans="1:4">
      <c r="A25" s="101"/>
      <c r="B25" s="77"/>
      <c r="C25" s="101" t="s">
        <v>69</v>
      </c>
      <c r="D25" s="102"/>
    </row>
    <row r="26" ht="22.75" customHeight="1" spans="1:4">
      <c r="A26" s="101"/>
      <c r="B26" s="77"/>
      <c r="C26" s="101" t="s">
        <v>70</v>
      </c>
      <c r="D26" s="102"/>
    </row>
    <row r="27" ht="22.75" customHeight="1" spans="1:4">
      <c r="A27" s="101"/>
      <c r="B27" s="77"/>
      <c r="C27" s="101" t="s">
        <v>71</v>
      </c>
      <c r="D27" s="102"/>
    </row>
    <row r="28" ht="22.75" customHeight="1" spans="1:4">
      <c r="A28" s="103"/>
      <c r="B28" s="73"/>
      <c r="C28" s="101" t="s">
        <v>72</v>
      </c>
      <c r="D28" s="102"/>
    </row>
    <row r="29" ht="22.75" customHeight="1" spans="1:4">
      <c r="A29" s="103"/>
      <c r="B29" s="73"/>
      <c r="C29" s="101" t="s">
        <v>73</v>
      </c>
      <c r="D29" s="102"/>
    </row>
    <row r="30" ht="22.75" customHeight="1" spans="1:4">
      <c r="A30" s="103"/>
      <c r="B30" s="73"/>
      <c r="C30" s="101" t="s">
        <v>74</v>
      </c>
      <c r="D30" s="73">
        <v>16000</v>
      </c>
    </row>
    <row r="31" ht="22.75" customHeight="1" spans="1:4">
      <c r="A31" s="103"/>
      <c r="B31" s="73"/>
      <c r="C31" s="101" t="s">
        <v>75</v>
      </c>
      <c r="D31" s="102"/>
    </row>
    <row r="32" ht="22.75" customHeight="1" spans="1:4">
      <c r="A32" s="103"/>
      <c r="B32" s="73"/>
      <c r="C32" s="101" t="s">
        <v>76</v>
      </c>
      <c r="D32" s="102"/>
    </row>
    <row r="33" ht="22.75" customHeight="1" spans="1:4">
      <c r="A33" s="101"/>
      <c r="B33" s="78"/>
      <c r="C33" s="101" t="s">
        <v>77</v>
      </c>
      <c r="D33" s="102"/>
    </row>
    <row r="34" ht="22.75" customHeight="1" spans="1:4">
      <c r="A34" s="101"/>
      <c r="B34" s="78"/>
      <c r="C34" s="101" t="s">
        <v>78</v>
      </c>
      <c r="D34" s="102"/>
    </row>
    <row r="35" ht="22.75" customHeight="1" spans="1:4">
      <c r="A35" s="101"/>
      <c r="B35" s="78"/>
      <c r="C35" s="101" t="s">
        <v>79</v>
      </c>
      <c r="D35" s="102"/>
    </row>
    <row r="36" ht="22.75" customHeight="1" spans="1:4">
      <c r="A36" s="103" t="s">
        <v>80</v>
      </c>
      <c r="B36" s="73">
        <f>SUM(B6:B14)</f>
        <v>19669747.15</v>
      </c>
      <c r="C36" s="103" t="s">
        <v>81</v>
      </c>
      <c r="D36" s="73">
        <f>SUM(D6:D35)</f>
        <v>19669747.15</v>
      </c>
    </row>
    <row r="37" ht="22.75" customHeight="1" spans="1:4">
      <c r="A37" s="103" t="s">
        <v>82</v>
      </c>
      <c r="B37" s="73"/>
      <c r="C37" s="103" t="s">
        <v>83</v>
      </c>
      <c r="D37" s="73"/>
    </row>
    <row r="38" ht="22.75" customHeight="1" spans="1:4">
      <c r="A38" s="103" t="s">
        <v>84</v>
      </c>
      <c r="B38" s="77"/>
      <c r="C38" s="101"/>
      <c r="D38" s="77"/>
    </row>
    <row r="39" ht="22.75" customHeight="1" spans="1:4">
      <c r="A39" s="103" t="s">
        <v>85</v>
      </c>
      <c r="B39" s="73">
        <f>B36+B37</f>
        <v>19669747.15</v>
      </c>
      <c r="C39" s="103" t="s">
        <v>86</v>
      </c>
      <c r="D39" s="73">
        <f>D36+D37</f>
        <v>19669747.15</v>
      </c>
    </row>
  </sheetData>
  <mergeCells count="4">
    <mergeCell ref="A2:D2"/>
    <mergeCell ref="A3:C3"/>
    <mergeCell ref="A4:B4"/>
    <mergeCell ref="C4:D4"/>
  </mergeCells>
  <pageMargins left="0.751388888888889" right="0.751388888888889" top="0.271527777777778" bottom="0.271527777777778" header="0" footer="0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C26" sqref="C2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5" customHeight="1" spans="1:1">
      <c r="A1" s="31"/>
    </row>
    <row r="2" ht="24.75" customHeight="1" spans="1:2">
      <c r="A2" s="20" t="s">
        <v>87</v>
      </c>
      <c r="B2" s="20"/>
    </row>
    <row r="3" ht="15" customHeight="1" spans="1:2">
      <c r="A3" s="91"/>
      <c r="B3" s="21" t="s">
        <v>36</v>
      </c>
    </row>
    <row r="4" ht="24" customHeight="1" spans="1:2">
      <c r="A4" s="35" t="s">
        <v>39</v>
      </c>
      <c r="B4" s="35" t="s">
        <v>40</v>
      </c>
    </row>
    <row r="5" s="17" customFormat="1" ht="25" customHeight="1" spans="1:3">
      <c r="A5" s="92" t="s">
        <v>88</v>
      </c>
      <c r="B5" s="93">
        <f>B6</f>
        <v>19653747.15</v>
      </c>
      <c r="C5" s="18"/>
    </row>
    <row r="6" s="17" customFormat="1" ht="25" customHeight="1" spans="1:3">
      <c r="A6" s="94" t="s">
        <v>89</v>
      </c>
      <c r="B6" s="95">
        <f>表1!B6</f>
        <v>19653747.15</v>
      </c>
      <c r="C6" s="18"/>
    </row>
    <row r="7" s="17" customFormat="1" ht="25" customHeight="1" spans="1:3">
      <c r="A7" s="94" t="s">
        <v>90</v>
      </c>
      <c r="B7" s="95"/>
      <c r="C7" s="18"/>
    </row>
    <row r="8" s="17" customFormat="1" ht="25" customHeight="1" spans="1:3">
      <c r="A8" s="92" t="s">
        <v>91</v>
      </c>
      <c r="B8" s="95">
        <f>B9+B10</f>
        <v>16000</v>
      </c>
      <c r="C8" s="18"/>
    </row>
    <row r="9" s="17" customFormat="1" ht="25" customHeight="1" spans="1:3">
      <c r="A9" s="94" t="s">
        <v>89</v>
      </c>
      <c r="B9" s="95">
        <f>表1!B7</f>
        <v>16000</v>
      </c>
      <c r="C9" s="18"/>
    </row>
    <row r="10" s="17" customFormat="1" ht="25" customHeight="1" spans="1:3">
      <c r="A10" s="94" t="s">
        <v>90</v>
      </c>
      <c r="B10" s="95"/>
      <c r="C10" s="18"/>
    </row>
    <row r="11" s="17" customFormat="1" ht="25" customHeight="1" spans="1:3">
      <c r="A11" s="92" t="s">
        <v>92</v>
      </c>
      <c r="B11" s="95"/>
      <c r="C11" s="18"/>
    </row>
    <row r="12" s="17" customFormat="1" ht="25" customHeight="1" spans="1:3">
      <c r="A12" s="94" t="s">
        <v>89</v>
      </c>
      <c r="B12" s="95"/>
      <c r="C12" s="18"/>
    </row>
    <row r="13" s="17" customFormat="1" ht="25" customHeight="1" spans="1:3">
      <c r="A13" s="94" t="s">
        <v>90</v>
      </c>
      <c r="B13" s="95"/>
      <c r="C13" s="18"/>
    </row>
    <row r="14" s="17" customFormat="1" ht="25" customHeight="1" spans="1:3">
      <c r="A14" s="96" t="s">
        <v>93</v>
      </c>
      <c r="B14" s="95"/>
      <c r="C14" s="18"/>
    </row>
    <row r="15" s="17" customFormat="1" ht="25" customHeight="1" spans="1:3">
      <c r="A15" s="94" t="s">
        <v>94</v>
      </c>
      <c r="B15" s="95"/>
      <c r="C15" s="18"/>
    </row>
    <row r="16" s="17" customFormat="1" ht="25" customHeight="1" spans="1:3">
      <c r="A16" s="94" t="s">
        <v>95</v>
      </c>
      <c r="B16" s="95"/>
      <c r="C16" s="18"/>
    </row>
    <row r="17" s="17" customFormat="1" ht="25" customHeight="1" spans="1:3">
      <c r="A17" s="94" t="s">
        <v>96</v>
      </c>
      <c r="B17" s="95"/>
      <c r="C17" s="18"/>
    </row>
    <row r="18" s="17" customFormat="1" ht="25" customHeight="1" spans="1:3">
      <c r="A18" s="96" t="s">
        <v>97</v>
      </c>
      <c r="B18" s="95"/>
      <c r="C18" s="18"/>
    </row>
    <row r="19" s="17" customFormat="1" ht="25" customHeight="1" spans="1:3">
      <c r="A19" s="96" t="s">
        <v>98</v>
      </c>
      <c r="B19" s="95"/>
      <c r="C19" s="18"/>
    </row>
    <row r="20" s="17" customFormat="1" ht="25" customHeight="1" spans="1:3">
      <c r="A20" s="96" t="s">
        <v>99</v>
      </c>
      <c r="B20" s="95"/>
      <c r="C20" s="18"/>
    </row>
    <row r="21" s="17" customFormat="1" ht="25" customHeight="1" spans="1:3">
      <c r="A21" s="96" t="s">
        <v>100</v>
      </c>
      <c r="B21" s="95"/>
      <c r="C21" s="18"/>
    </row>
    <row r="22" s="17" customFormat="1" ht="25" customHeight="1" spans="1:3">
      <c r="A22" s="96" t="s">
        <v>101</v>
      </c>
      <c r="B22" s="93">
        <f>B23+B26+B29+B30</f>
        <v>0</v>
      </c>
      <c r="C22" s="18"/>
    </row>
    <row r="23" s="17" customFormat="1" ht="25" customHeight="1" spans="1:3">
      <c r="A23" s="94" t="s">
        <v>102</v>
      </c>
      <c r="B23" s="93">
        <f>B24+B25</f>
        <v>0</v>
      </c>
      <c r="C23" s="18"/>
    </row>
    <row r="24" s="17" customFormat="1" ht="25" customHeight="1" spans="1:3">
      <c r="A24" s="94" t="s">
        <v>103</v>
      </c>
      <c r="B24" s="93"/>
      <c r="C24" s="18"/>
    </row>
    <row r="25" s="17" customFormat="1" ht="25" customHeight="1" spans="1:3">
      <c r="A25" s="94" t="s">
        <v>104</v>
      </c>
      <c r="B25" s="93"/>
      <c r="C25" s="18"/>
    </row>
    <row r="26" s="17" customFormat="1" ht="25" customHeight="1" spans="1:3">
      <c r="A26" s="94" t="s">
        <v>105</v>
      </c>
      <c r="B26" s="93">
        <f>B27+B28</f>
        <v>0</v>
      </c>
      <c r="C26" s="18"/>
    </row>
    <row r="27" s="17" customFormat="1" ht="25" customHeight="1" spans="1:3">
      <c r="A27" s="94" t="s">
        <v>106</v>
      </c>
      <c r="B27" s="93"/>
      <c r="C27" s="18"/>
    </row>
    <row r="28" s="17" customFormat="1" ht="25" customHeight="1" spans="1:3">
      <c r="A28" s="94" t="s">
        <v>107</v>
      </c>
      <c r="B28" s="93"/>
      <c r="C28" s="18"/>
    </row>
    <row r="29" s="17" customFormat="1" ht="25" customHeight="1" spans="1:3">
      <c r="A29" s="94" t="s">
        <v>108</v>
      </c>
      <c r="B29" s="93"/>
      <c r="C29" s="18"/>
    </row>
    <row r="30" s="17" customFormat="1" ht="25" customHeight="1" spans="1:3">
      <c r="A30" s="94" t="s">
        <v>109</v>
      </c>
      <c r="B30" s="93"/>
      <c r="C30" s="18"/>
    </row>
    <row r="31" s="17" customFormat="1" ht="25" customHeight="1" spans="1:3">
      <c r="A31" s="97" t="s">
        <v>110</v>
      </c>
      <c r="B31" s="98">
        <f>B5+B8+B14+B18+B19+B20+B21+B22</f>
        <v>19669747.15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8" sqref="H8"/>
    </sheetView>
  </sheetViews>
  <sheetFormatPr defaultColWidth="10" defaultRowHeight="13.5" outlineLevelCol="5"/>
  <cols>
    <col min="1" max="1" width="9.5" customWidth="1"/>
    <col min="2" max="2" width="25" customWidth="1"/>
    <col min="3" max="3" width="15" customWidth="1"/>
    <col min="4" max="4" width="14.875" customWidth="1"/>
    <col min="5" max="5" width="12.625" customWidth="1"/>
    <col min="6" max="6" width="8.625" customWidth="1"/>
  </cols>
  <sheetData>
    <row r="1" ht="14.3" customHeight="1" spans="1:6">
      <c r="A1" s="11"/>
      <c r="B1" s="11"/>
      <c r="C1" s="11"/>
      <c r="D1" s="11"/>
      <c r="E1" s="11"/>
      <c r="F1" s="11"/>
    </row>
    <row r="2" ht="39.85" customHeight="1" spans="1:6">
      <c r="A2" s="12" t="s">
        <v>111</v>
      </c>
      <c r="B2" s="12"/>
      <c r="C2" s="12"/>
      <c r="D2" s="12"/>
      <c r="E2" s="12"/>
      <c r="F2" s="12"/>
    </row>
    <row r="3" ht="22.75" customHeight="1" spans="1:6">
      <c r="A3" s="13"/>
      <c r="B3" s="13"/>
      <c r="C3" s="13"/>
      <c r="D3" s="13"/>
      <c r="E3" s="13"/>
      <c r="F3" s="13" t="s">
        <v>36</v>
      </c>
    </row>
    <row r="4" ht="23" customHeight="1" spans="1:6">
      <c r="A4" s="82" t="s">
        <v>112</v>
      </c>
      <c r="B4" s="83"/>
      <c r="C4" s="84" t="s">
        <v>113</v>
      </c>
      <c r="D4" s="84" t="s">
        <v>114</v>
      </c>
      <c r="E4" s="84" t="s">
        <v>115</v>
      </c>
      <c r="F4" s="84" t="s">
        <v>116</v>
      </c>
    </row>
    <row r="5" ht="23" customHeight="1" spans="1:6">
      <c r="A5" s="85" t="s">
        <v>117</v>
      </c>
      <c r="B5" s="86"/>
      <c r="C5" s="64">
        <f t="shared" ref="C5:C14" si="0">D5+E5+F5</f>
        <v>19669747.15</v>
      </c>
      <c r="D5" s="64">
        <f>D6+D9+D17+D13+D20</f>
        <v>19653747.15</v>
      </c>
      <c r="E5" s="64">
        <f>E6+E9+E17+E13+E20</f>
        <v>16000</v>
      </c>
      <c r="F5" s="39"/>
    </row>
    <row r="6" ht="23" customHeight="1" spans="1:6">
      <c r="A6" s="24">
        <v>205</v>
      </c>
      <c r="B6" s="87" t="s">
        <v>118</v>
      </c>
      <c r="C6" s="65">
        <f t="shared" si="0"/>
        <v>15897109.21</v>
      </c>
      <c r="D6" s="65">
        <f>D7</f>
        <v>15897109.21</v>
      </c>
      <c r="E6" s="39"/>
      <c r="F6" s="39"/>
    </row>
    <row r="7" ht="23" customHeight="1" spans="1:6">
      <c r="A7" s="24">
        <v>20502</v>
      </c>
      <c r="B7" s="88" t="s">
        <v>119</v>
      </c>
      <c r="C7" s="65">
        <f t="shared" si="0"/>
        <v>15897109.21</v>
      </c>
      <c r="D7" s="65">
        <f>D8</f>
        <v>15897109.21</v>
      </c>
      <c r="E7" s="39"/>
      <c r="F7" s="39"/>
    </row>
    <row r="8" ht="23" customHeight="1" spans="1:6">
      <c r="A8" s="24">
        <v>2050203</v>
      </c>
      <c r="B8" s="88" t="s">
        <v>120</v>
      </c>
      <c r="C8" s="65">
        <f t="shared" si="0"/>
        <v>15897109.21</v>
      </c>
      <c r="D8" s="65">
        <v>15897109.21</v>
      </c>
      <c r="E8" s="66"/>
      <c r="F8" s="66"/>
    </row>
    <row r="9" ht="23" customHeight="1" spans="1:6">
      <c r="A9" s="24">
        <v>208</v>
      </c>
      <c r="B9" s="87" t="s">
        <v>121</v>
      </c>
      <c r="C9" s="65">
        <f t="shared" si="0"/>
        <v>2646027.1</v>
      </c>
      <c r="D9" s="65">
        <f>D10+D15</f>
        <v>2646027.1</v>
      </c>
      <c r="E9" s="27"/>
      <c r="F9" s="27"/>
    </row>
    <row r="10" ht="23" customHeight="1" spans="1:6">
      <c r="A10" s="24">
        <v>20805</v>
      </c>
      <c r="B10" s="88" t="s">
        <v>122</v>
      </c>
      <c r="C10" s="65">
        <f t="shared" si="0"/>
        <v>2511856.83</v>
      </c>
      <c r="D10" s="65">
        <f>D11+D12</f>
        <v>2511856.83</v>
      </c>
      <c r="E10" s="27"/>
      <c r="F10" s="27"/>
    </row>
    <row r="11" ht="23" customHeight="1" spans="1:6">
      <c r="A11" s="24">
        <v>2080502</v>
      </c>
      <c r="B11" s="89" t="s">
        <v>123</v>
      </c>
      <c r="C11" s="65">
        <f t="shared" si="0"/>
        <v>149585.2</v>
      </c>
      <c r="D11" s="65">
        <v>149585.2</v>
      </c>
      <c r="E11" s="27"/>
      <c r="F11" s="27"/>
    </row>
    <row r="12" ht="23" customHeight="1" spans="1:6">
      <c r="A12" s="24">
        <v>2080505</v>
      </c>
      <c r="B12" s="89" t="s">
        <v>124</v>
      </c>
      <c r="C12" s="65">
        <f t="shared" si="0"/>
        <v>2362271.63</v>
      </c>
      <c r="D12" s="65">
        <v>2362271.63</v>
      </c>
      <c r="E12" s="27"/>
      <c r="F12" s="27"/>
    </row>
    <row r="13" ht="23" customHeight="1" spans="1:6">
      <c r="A13" s="24">
        <v>20808</v>
      </c>
      <c r="B13" s="89" t="s">
        <v>125</v>
      </c>
      <c r="C13" s="65">
        <f t="shared" si="0"/>
        <v>35400</v>
      </c>
      <c r="D13" s="65">
        <f>D14</f>
        <v>35400</v>
      </c>
      <c r="E13" s="27"/>
      <c r="F13" s="27"/>
    </row>
    <row r="14" ht="23" customHeight="1" spans="1:6">
      <c r="A14" s="24">
        <v>2080899</v>
      </c>
      <c r="B14" s="89" t="s">
        <v>126</v>
      </c>
      <c r="C14" s="65">
        <f t="shared" si="0"/>
        <v>35400</v>
      </c>
      <c r="D14" s="65">
        <v>35400</v>
      </c>
      <c r="E14" s="27"/>
      <c r="F14" s="27"/>
    </row>
    <row r="15" ht="23" customHeight="1" spans="1:6">
      <c r="A15" s="24">
        <v>20899</v>
      </c>
      <c r="B15" s="89" t="s">
        <v>127</v>
      </c>
      <c r="C15" s="65">
        <f t="shared" ref="C15:C22" si="1">D15+E15+F15</f>
        <v>134170.27</v>
      </c>
      <c r="D15" s="65">
        <f t="shared" ref="D15:D21" si="2">D16</f>
        <v>134170.27</v>
      </c>
      <c r="E15" s="27"/>
      <c r="F15" s="27"/>
    </row>
    <row r="16" ht="23" customHeight="1" spans="1:6">
      <c r="A16" s="24">
        <v>2089999</v>
      </c>
      <c r="B16" s="89" t="s">
        <v>127</v>
      </c>
      <c r="C16" s="65">
        <f t="shared" si="1"/>
        <v>134170.27</v>
      </c>
      <c r="D16" s="65">
        <v>134170.27</v>
      </c>
      <c r="E16" s="27"/>
      <c r="F16" s="27"/>
    </row>
    <row r="17" ht="23" customHeight="1" spans="1:6">
      <c r="A17" s="24">
        <v>210</v>
      </c>
      <c r="B17" s="90" t="s">
        <v>128</v>
      </c>
      <c r="C17" s="65">
        <f t="shared" si="1"/>
        <v>1075210.84</v>
      </c>
      <c r="D17" s="65">
        <f t="shared" si="2"/>
        <v>1075210.84</v>
      </c>
      <c r="E17" s="27"/>
      <c r="F17" s="27"/>
    </row>
    <row r="18" ht="23" customHeight="1" spans="1:6">
      <c r="A18" s="24">
        <v>21011</v>
      </c>
      <c r="B18" s="89" t="s">
        <v>129</v>
      </c>
      <c r="C18" s="65">
        <f t="shared" si="1"/>
        <v>1075210.84</v>
      </c>
      <c r="D18" s="65">
        <f t="shared" si="2"/>
        <v>1075210.84</v>
      </c>
      <c r="E18" s="27"/>
      <c r="F18" s="27"/>
    </row>
    <row r="19" ht="23" customHeight="1" spans="1:6">
      <c r="A19" s="24">
        <v>2101102</v>
      </c>
      <c r="B19" s="89" t="s">
        <v>130</v>
      </c>
      <c r="C19" s="65">
        <f t="shared" si="1"/>
        <v>1075210.84</v>
      </c>
      <c r="D19" s="65">
        <v>1075210.84</v>
      </c>
      <c r="E19" s="27"/>
      <c r="F19" s="27"/>
    </row>
    <row r="20" ht="23" customHeight="1" spans="1:6">
      <c r="A20" s="24">
        <v>229</v>
      </c>
      <c r="B20" s="90" t="s">
        <v>131</v>
      </c>
      <c r="C20" s="65">
        <f t="shared" si="1"/>
        <v>16000</v>
      </c>
      <c r="D20" s="65"/>
      <c r="E20" s="65">
        <f>E21</f>
        <v>16000</v>
      </c>
      <c r="F20" s="27"/>
    </row>
    <row r="21" ht="23" customHeight="1" spans="1:6">
      <c r="A21" s="24">
        <v>22960</v>
      </c>
      <c r="B21" s="89" t="s">
        <v>132</v>
      </c>
      <c r="C21" s="65">
        <f t="shared" si="1"/>
        <v>16000</v>
      </c>
      <c r="D21" s="65"/>
      <c r="E21" s="65">
        <f>E22</f>
        <v>16000</v>
      </c>
      <c r="F21" s="27"/>
    </row>
    <row r="22" ht="23" customHeight="1" spans="1:6">
      <c r="A22" s="24">
        <v>2296004</v>
      </c>
      <c r="B22" s="89" t="s">
        <v>133</v>
      </c>
      <c r="C22" s="65">
        <f t="shared" si="1"/>
        <v>16000</v>
      </c>
      <c r="D22" s="65"/>
      <c r="E22" s="65">
        <v>16000</v>
      </c>
      <c r="F22" s="27"/>
    </row>
  </sheetData>
  <mergeCells count="2">
    <mergeCell ref="A2:F2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B38" sqref="B3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6.375" customWidth="1"/>
    <col min="5" max="5" width="18.725" customWidth="1"/>
    <col min="6" max="8" width="9.76666666666667" customWidth="1"/>
  </cols>
  <sheetData>
    <row r="1" ht="14.3" customHeight="1" spans="1:7">
      <c r="A1" s="11"/>
      <c r="B1" s="11"/>
      <c r="C1" s="11"/>
      <c r="D1" s="11"/>
      <c r="E1" s="11"/>
      <c r="F1" s="11"/>
      <c r="G1" s="11"/>
    </row>
    <row r="2" ht="39.85" customHeight="1" spans="1:7">
      <c r="A2" s="12" t="s">
        <v>134</v>
      </c>
      <c r="B2" s="12"/>
      <c r="C2" s="12"/>
      <c r="D2" s="12"/>
      <c r="E2" s="11"/>
      <c r="F2" s="11"/>
      <c r="G2" s="11"/>
    </row>
    <row r="3" ht="22.75" customHeight="1" spans="1:7">
      <c r="A3" s="13"/>
      <c r="B3" s="13"/>
      <c r="C3" s="53" t="s">
        <v>36</v>
      </c>
      <c r="D3" s="53"/>
      <c r="E3" s="13"/>
      <c r="F3" s="13"/>
      <c r="G3" s="13"/>
    </row>
    <row r="4" ht="22.75" customHeight="1" spans="1:7">
      <c r="A4" s="50" t="s">
        <v>37</v>
      </c>
      <c r="B4" s="50"/>
      <c r="C4" s="50" t="s">
        <v>38</v>
      </c>
      <c r="D4" s="50"/>
      <c r="E4" s="13"/>
      <c r="F4" s="13"/>
      <c r="G4" s="13"/>
    </row>
    <row r="5" ht="21" customHeight="1" spans="1:7">
      <c r="A5" s="50" t="s">
        <v>39</v>
      </c>
      <c r="B5" s="50" t="s">
        <v>40</v>
      </c>
      <c r="C5" s="50" t="s">
        <v>39</v>
      </c>
      <c r="D5" s="50" t="s">
        <v>117</v>
      </c>
      <c r="E5" s="13"/>
      <c r="F5" s="13"/>
      <c r="G5" s="13"/>
    </row>
    <row r="6" ht="21" customHeight="1" spans="1:7">
      <c r="A6" s="51" t="s">
        <v>135</v>
      </c>
      <c r="B6" s="75">
        <f>B7+B8</f>
        <v>19669747.15</v>
      </c>
      <c r="C6" s="51" t="s">
        <v>136</v>
      </c>
      <c r="D6" s="75">
        <f>D11+D14+D16+D31</f>
        <v>19669747.15</v>
      </c>
      <c r="E6" s="13"/>
      <c r="F6" s="13"/>
      <c r="G6" s="13"/>
    </row>
    <row r="7" ht="21" customHeight="1" spans="1:7">
      <c r="A7" s="51" t="s">
        <v>137</v>
      </c>
      <c r="B7" s="75">
        <f>表1!B6</f>
        <v>19653747.15</v>
      </c>
      <c r="C7" s="51" t="s">
        <v>138</v>
      </c>
      <c r="D7" s="75"/>
      <c r="E7" s="13"/>
      <c r="F7" s="13"/>
      <c r="G7" s="13"/>
    </row>
    <row r="8" ht="21" customHeight="1" spans="1:7">
      <c r="A8" s="51" t="s">
        <v>139</v>
      </c>
      <c r="B8" s="75">
        <f>表1!B7</f>
        <v>16000</v>
      </c>
      <c r="C8" s="51" t="s">
        <v>140</v>
      </c>
      <c r="D8" s="75"/>
      <c r="E8" s="13"/>
      <c r="F8" s="13"/>
      <c r="G8" s="13"/>
    </row>
    <row r="9" ht="21" customHeight="1" spans="1:7">
      <c r="A9" s="51" t="s">
        <v>141</v>
      </c>
      <c r="B9" s="76"/>
      <c r="C9" s="51" t="s">
        <v>142</v>
      </c>
      <c r="D9" s="75"/>
      <c r="E9" s="13"/>
      <c r="F9" s="13"/>
      <c r="G9" s="13"/>
    </row>
    <row r="10" ht="21" customHeight="1" spans="1:7">
      <c r="A10" s="51"/>
      <c r="B10" s="77"/>
      <c r="C10" s="51" t="s">
        <v>143</v>
      </c>
      <c r="D10" s="75"/>
      <c r="E10" s="13"/>
      <c r="F10" s="13"/>
      <c r="G10" s="13"/>
    </row>
    <row r="11" ht="21" customHeight="1" spans="1:7">
      <c r="A11" s="51"/>
      <c r="B11" s="77"/>
      <c r="C11" s="51" t="s">
        <v>144</v>
      </c>
      <c r="D11" s="75">
        <f>表1!D10</f>
        <v>15897109.21</v>
      </c>
      <c r="E11" s="13"/>
      <c r="F11" s="13"/>
      <c r="G11" s="13"/>
    </row>
    <row r="12" ht="21" customHeight="1" spans="1:7">
      <c r="A12" s="51"/>
      <c r="B12" s="77"/>
      <c r="C12" s="51" t="s">
        <v>145</v>
      </c>
      <c r="D12" s="75"/>
      <c r="E12" s="13"/>
      <c r="F12" s="13"/>
      <c r="G12" s="13"/>
    </row>
    <row r="13" ht="21" customHeight="1" spans="1:7">
      <c r="A13" s="48"/>
      <c r="B13" s="73"/>
      <c r="C13" s="51" t="s">
        <v>146</v>
      </c>
      <c r="D13" s="75"/>
      <c r="E13" s="13"/>
      <c r="F13" s="13"/>
      <c r="G13" s="13"/>
    </row>
    <row r="14" ht="21" customHeight="1" spans="1:7">
      <c r="A14" s="51"/>
      <c r="B14" s="77"/>
      <c r="C14" s="51" t="s">
        <v>147</v>
      </c>
      <c r="D14" s="75">
        <f>表1!D13</f>
        <v>2681427.1</v>
      </c>
      <c r="E14" s="13"/>
      <c r="F14" s="13"/>
      <c r="G14" s="52"/>
    </row>
    <row r="15" ht="21" customHeight="1" spans="1:7">
      <c r="A15" s="51"/>
      <c r="B15" s="77"/>
      <c r="C15" s="51" t="s">
        <v>148</v>
      </c>
      <c r="D15" s="75"/>
      <c r="E15" s="13"/>
      <c r="F15" s="13"/>
      <c r="G15" s="13"/>
    </row>
    <row r="16" ht="21" customHeight="1" spans="1:7">
      <c r="A16" s="51"/>
      <c r="B16" s="77"/>
      <c r="C16" s="51" t="s">
        <v>149</v>
      </c>
      <c r="D16" s="75">
        <f>表1!D15</f>
        <v>1075210.84</v>
      </c>
      <c r="E16" s="13"/>
      <c r="F16" s="13"/>
      <c r="G16" s="13"/>
    </row>
    <row r="17" ht="21" customHeight="1" spans="1:7">
      <c r="A17" s="51"/>
      <c r="B17" s="77"/>
      <c r="C17" s="51" t="s">
        <v>150</v>
      </c>
      <c r="D17" s="75"/>
      <c r="E17" s="13"/>
      <c r="F17" s="13"/>
      <c r="G17" s="13"/>
    </row>
    <row r="18" ht="21" customHeight="1" spans="1:7">
      <c r="A18" s="51"/>
      <c r="B18" s="77"/>
      <c r="C18" s="51" t="s">
        <v>151</v>
      </c>
      <c r="D18" s="75"/>
      <c r="E18" s="13"/>
      <c r="F18" s="13"/>
      <c r="G18" s="13"/>
    </row>
    <row r="19" ht="21" customHeight="1" spans="1:7">
      <c r="A19" s="51"/>
      <c r="B19" s="78"/>
      <c r="C19" s="51" t="s">
        <v>152</v>
      </c>
      <c r="D19" s="75"/>
      <c r="E19" s="13"/>
      <c r="F19" s="13"/>
      <c r="G19" s="13"/>
    </row>
    <row r="20" ht="21" customHeight="1" spans="1:7">
      <c r="A20" s="51"/>
      <c r="B20" s="78"/>
      <c r="C20" s="51" t="s">
        <v>153</v>
      </c>
      <c r="D20" s="75"/>
      <c r="E20" s="13"/>
      <c r="F20" s="13"/>
      <c r="G20" s="13"/>
    </row>
    <row r="21" ht="21" customHeight="1" spans="1:7">
      <c r="A21" s="51"/>
      <c r="B21" s="78"/>
      <c r="C21" s="51" t="s">
        <v>154</v>
      </c>
      <c r="D21" s="75"/>
      <c r="E21" s="13"/>
      <c r="F21" s="13"/>
      <c r="G21" s="13"/>
    </row>
    <row r="22" ht="21" customHeight="1" spans="1:7">
      <c r="A22" s="51"/>
      <c r="B22" s="78"/>
      <c r="C22" s="51" t="s">
        <v>155</v>
      </c>
      <c r="D22" s="75"/>
      <c r="E22" s="13"/>
      <c r="F22" s="13"/>
      <c r="G22" s="13"/>
    </row>
    <row r="23" ht="21" customHeight="1" spans="1:7">
      <c r="A23" s="51"/>
      <c r="B23" s="78"/>
      <c r="C23" s="51" t="s">
        <v>156</v>
      </c>
      <c r="D23" s="75"/>
      <c r="E23" s="13"/>
      <c r="F23" s="13"/>
      <c r="G23" s="13"/>
    </row>
    <row r="24" ht="21" customHeight="1" spans="1:7">
      <c r="A24" s="51"/>
      <c r="B24" s="78"/>
      <c r="C24" s="51" t="s">
        <v>157</v>
      </c>
      <c r="D24" s="75"/>
      <c r="E24" s="13"/>
      <c r="F24" s="13"/>
      <c r="G24" s="13"/>
    </row>
    <row r="25" ht="21" customHeight="1" spans="1:7">
      <c r="A25" s="51"/>
      <c r="B25" s="78"/>
      <c r="C25" s="51" t="s">
        <v>158</v>
      </c>
      <c r="D25" s="75"/>
      <c r="E25" s="13"/>
      <c r="F25" s="13"/>
      <c r="G25" s="13"/>
    </row>
    <row r="26" ht="21" customHeight="1" spans="1:7">
      <c r="A26" s="51"/>
      <c r="B26" s="78"/>
      <c r="C26" s="51" t="s">
        <v>159</v>
      </c>
      <c r="D26" s="75"/>
      <c r="E26" s="13"/>
      <c r="F26" s="13"/>
      <c r="G26" s="13"/>
    </row>
    <row r="27" ht="21" customHeight="1" spans="1:7">
      <c r="A27" s="51"/>
      <c r="B27" s="78"/>
      <c r="C27" s="51" t="s">
        <v>160</v>
      </c>
      <c r="D27" s="75"/>
      <c r="E27" s="13"/>
      <c r="F27" s="13"/>
      <c r="G27" s="13"/>
    </row>
    <row r="28" ht="21" customHeight="1" spans="1:7">
      <c r="A28" s="51"/>
      <c r="B28" s="78"/>
      <c r="C28" s="51" t="s">
        <v>161</v>
      </c>
      <c r="D28" s="75"/>
      <c r="E28" s="13"/>
      <c r="F28" s="13"/>
      <c r="G28" s="13"/>
    </row>
    <row r="29" ht="21" customHeight="1" spans="1:7">
      <c r="A29" s="51"/>
      <c r="B29" s="78"/>
      <c r="C29" s="51" t="s">
        <v>162</v>
      </c>
      <c r="D29" s="75"/>
      <c r="E29" s="13"/>
      <c r="F29" s="13"/>
      <c r="G29" s="13"/>
    </row>
    <row r="30" ht="21" customHeight="1" spans="1:7">
      <c r="A30" s="51"/>
      <c r="B30" s="78"/>
      <c r="C30" s="51" t="s">
        <v>163</v>
      </c>
      <c r="D30" s="75"/>
      <c r="E30" s="13"/>
      <c r="F30" s="13"/>
      <c r="G30" s="13"/>
    </row>
    <row r="31" ht="21" customHeight="1" spans="1:7">
      <c r="A31" s="51"/>
      <c r="B31" s="78"/>
      <c r="C31" s="51" t="s">
        <v>164</v>
      </c>
      <c r="D31" s="75">
        <f>表1!D30</f>
        <v>16000</v>
      </c>
      <c r="E31" s="13"/>
      <c r="F31" s="13"/>
      <c r="G31" s="13"/>
    </row>
    <row r="32" ht="21" customHeight="1" spans="1:7">
      <c r="A32" s="51"/>
      <c r="B32" s="78"/>
      <c r="C32" s="51" t="s">
        <v>165</v>
      </c>
      <c r="D32" s="75"/>
      <c r="E32" s="13"/>
      <c r="F32" s="13"/>
      <c r="G32" s="13"/>
    </row>
    <row r="33" ht="21" customHeight="1" spans="1:7">
      <c r="A33" s="51"/>
      <c r="B33" s="78"/>
      <c r="C33" s="51" t="s">
        <v>166</v>
      </c>
      <c r="D33" s="75"/>
      <c r="E33" s="13"/>
      <c r="F33" s="13"/>
      <c r="G33" s="13"/>
    </row>
    <row r="34" ht="21" customHeight="1" spans="1:7">
      <c r="A34" s="51"/>
      <c r="B34" s="78"/>
      <c r="C34" s="51" t="s">
        <v>167</v>
      </c>
      <c r="D34" s="75"/>
      <c r="E34" s="13"/>
      <c r="F34" s="13"/>
      <c r="G34" s="13"/>
    </row>
    <row r="35" ht="21" customHeight="1" spans="1:7">
      <c r="A35" s="51"/>
      <c r="B35" s="78"/>
      <c r="C35" s="51" t="s">
        <v>168</v>
      </c>
      <c r="D35" s="75"/>
      <c r="E35" s="13"/>
      <c r="F35" s="13"/>
      <c r="G35" s="13"/>
    </row>
    <row r="36" ht="21" customHeight="1" spans="1:7">
      <c r="A36" s="51"/>
      <c r="B36" s="78"/>
      <c r="C36" s="51" t="s">
        <v>169</v>
      </c>
      <c r="D36" s="79"/>
      <c r="E36" s="13"/>
      <c r="F36" s="13"/>
      <c r="G36" s="13"/>
    </row>
    <row r="37" ht="21" customHeight="1" spans="1:7">
      <c r="A37" s="50" t="s">
        <v>170</v>
      </c>
      <c r="B37" s="80">
        <f>B6</f>
        <v>19669747.15</v>
      </c>
      <c r="C37" s="50" t="s">
        <v>171</v>
      </c>
      <c r="D37" s="81">
        <f>D6</f>
        <v>19669747.15</v>
      </c>
      <c r="E37" s="52"/>
      <c r="F37" s="13"/>
      <c r="G37" s="1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10" sqref="D10"/>
    </sheetView>
  </sheetViews>
  <sheetFormatPr defaultColWidth="10" defaultRowHeight="13.5" outlineLevelRow="7"/>
  <cols>
    <col min="1" max="1" width="22.5" customWidth="1"/>
    <col min="2" max="2" width="13.375" customWidth="1"/>
    <col min="3" max="3" width="14.375" customWidth="1"/>
    <col min="4" max="4" width="15.125" customWidth="1"/>
    <col min="5" max="5" width="13.25" customWidth="1"/>
    <col min="6" max="8" width="9.875" customWidth="1"/>
    <col min="9" max="9" width="9.75" customWidth="1"/>
    <col min="10" max="10" width="10.25" customWidth="1"/>
    <col min="11" max="11" width="12.375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172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53" t="s">
        <v>36</v>
      </c>
      <c r="K3" s="53"/>
    </row>
    <row r="4" ht="22.75" customHeight="1" spans="1:11">
      <c r="A4" s="50" t="s">
        <v>173</v>
      </c>
      <c r="B4" s="50" t="s">
        <v>117</v>
      </c>
      <c r="C4" s="50" t="s">
        <v>174</v>
      </c>
      <c r="D4" s="50"/>
      <c r="E4" s="50"/>
      <c r="F4" s="50" t="s">
        <v>175</v>
      </c>
      <c r="G4" s="50"/>
      <c r="H4" s="50"/>
      <c r="I4" s="50" t="s">
        <v>176</v>
      </c>
      <c r="J4" s="50"/>
      <c r="K4" s="50"/>
    </row>
    <row r="5" ht="22.75" customHeight="1" spans="1:11">
      <c r="A5" s="50"/>
      <c r="B5" s="50"/>
      <c r="C5" s="15" t="s">
        <v>117</v>
      </c>
      <c r="D5" s="15" t="s">
        <v>114</v>
      </c>
      <c r="E5" s="15" t="s">
        <v>115</v>
      </c>
      <c r="F5" s="15" t="s">
        <v>117</v>
      </c>
      <c r="G5" s="15" t="s">
        <v>114</v>
      </c>
      <c r="H5" s="15" t="s">
        <v>115</v>
      </c>
      <c r="I5" s="15" t="s">
        <v>117</v>
      </c>
      <c r="J5" s="15" t="s">
        <v>114</v>
      </c>
      <c r="K5" s="15" t="s">
        <v>115</v>
      </c>
    </row>
    <row r="6" ht="22.75" customHeight="1" spans="1:11">
      <c r="A6" s="50" t="s">
        <v>117</v>
      </c>
      <c r="B6" s="68">
        <f>B7</f>
        <v>19669747.15</v>
      </c>
      <c r="C6" s="68">
        <f>C7</f>
        <v>19653747.15</v>
      </c>
      <c r="D6" s="68">
        <f>D7</f>
        <v>19653747.15</v>
      </c>
      <c r="E6" s="69"/>
      <c r="F6" s="68">
        <f>G6+H6</f>
        <v>16000</v>
      </c>
      <c r="G6" s="68"/>
      <c r="H6" s="68">
        <f>H7</f>
        <v>16000</v>
      </c>
      <c r="I6" s="74"/>
      <c r="J6" s="74"/>
      <c r="K6" s="74"/>
    </row>
    <row r="7" ht="22.75" customHeight="1" spans="1:11">
      <c r="A7" s="50" t="s">
        <v>2</v>
      </c>
      <c r="B7" s="68">
        <f>C7+F7+I7</f>
        <v>19669747.15</v>
      </c>
      <c r="C7" s="68">
        <f>D7+E7</f>
        <v>19653747.15</v>
      </c>
      <c r="D7" s="68">
        <f>表4!D11+表4!D14+表4!D16</f>
        <v>19653747.15</v>
      </c>
      <c r="E7" s="68"/>
      <c r="F7" s="68">
        <f>G7+H7</f>
        <v>16000</v>
      </c>
      <c r="G7" s="70"/>
      <c r="H7" s="68">
        <f>表4!D31</f>
        <v>16000</v>
      </c>
      <c r="I7" s="70"/>
      <c r="J7" s="70"/>
      <c r="K7" s="70"/>
    </row>
    <row r="8" ht="22.75" customHeight="1" spans="1:11">
      <c r="A8" s="71"/>
      <c r="B8" s="72"/>
      <c r="C8" s="72"/>
      <c r="D8" s="73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708333333333333" bottom="0.271527777777778" header="0" footer="0"/>
  <pageSetup paperSize="9" scale="94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2" sqref="H12"/>
    </sheetView>
  </sheetViews>
  <sheetFormatPr defaultColWidth="10" defaultRowHeight="13.5" outlineLevelCol="4"/>
  <cols>
    <col min="1" max="1" width="11.1833333333333" customWidth="1"/>
    <col min="2" max="2" width="32.15" customWidth="1"/>
    <col min="3" max="3" width="15.5416666666667" customWidth="1"/>
    <col min="4" max="4" width="16.3916666666667" customWidth="1"/>
    <col min="5" max="5" width="13.3083333333333" customWidth="1"/>
  </cols>
  <sheetData>
    <row r="1" ht="14.3" customHeight="1" spans="1:1">
      <c r="A1" s="59"/>
    </row>
    <row r="2" ht="36.9" customHeight="1" spans="1:5">
      <c r="A2" s="12" t="s">
        <v>177</v>
      </c>
      <c r="B2" s="12"/>
      <c r="C2" s="12"/>
      <c r="D2" s="12"/>
      <c r="E2" s="12"/>
    </row>
    <row r="3" ht="21.85" customHeight="1" spans="1:5">
      <c r="A3" s="13"/>
      <c r="B3" s="13"/>
      <c r="C3" s="53" t="s">
        <v>36</v>
      </c>
      <c r="D3" s="53"/>
      <c r="E3" s="53"/>
    </row>
    <row r="4" ht="22.75" customHeight="1" spans="1:5">
      <c r="A4" s="54" t="s">
        <v>112</v>
      </c>
      <c r="B4" s="54"/>
      <c r="C4" s="54" t="s">
        <v>174</v>
      </c>
      <c r="D4" s="54"/>
      <c r="E4" s="54"/>
    </row>
    <row r="5" ht="24" customHeight="1" spans="1:5">
      <c r="A5" s="60" t="s">
        <v>178</v>
      </c>
      <c r="B5" s="60" t="s">
        <v>179</v>
      </c>
      <c r="C5" s="61" t="s">
        <v>117</v>
      </c>
      <c r="D5" s="60" t="s">
        <v>114</v>
      </c>
      <c r="E5" s="60" t="s">
        <v>115</v>
      </c>
    </row>
    <row r="6" ht="24" customHeight="1" spans="1:5">
      <c r="A6" s="62"/>
      <c r="B6" s="63" t="s">
        <v>117</v>
      </c>
      <c r="C6" s="64">
        <f>D6+E6</f>
        <v>19669747.15</v>
      </c>
      <c r="D6" s="64">
        <f>D7+D10+D18+D21</f>
        <v>19653747.15</v>
      </c>
      <c r="E6" s="64">
        <f>E7+E10+E16+E18+E21</f>
        <v>16000</v>
      </c>
    </row>
    <row r="7" ht="24" customHeight="1" spans="1:5">
      <c r="A7" s="24">
        <v>205</v>
      </c>
      <c r="B7" s="41" t="s">
        <v>118</v>
      </c>
      <c r="C7" s="65">
        <f t="shared" ref="C7:C23" si="0">D7+E7+F7</f>
        <v>15897109.21</v>
      </c>
      <c r="D7" s="65">
        <f>D8</f>
        <v>15897109.21</v>
      </c>
      <c r="E7" s="39"/>
    </row>
    <row r="8" ht="24" customHeight="1" spans="1:5">
      <c r="A8" s="24">
        <v>20502</v>
      </c>
      <c r="B8" s="44" t="s">
        <v>119</v>
      </c>
      <c r="C8" s="65">
        <f t="shared" si="0"/>
        <v>15897109.21</v>
      </c>
      <c r="D8" s="65">
        <f>D9</f>
        <v>15897109.21</v>
      </c>
      <c r="E8" s="39"/>
    </row>
    <row r="9" ht="24" customHeight="1" spans="1:5">
      <c r="A9" s="24">
        <v>2050203</v>
      </c>
      <c r="B9" s="44" t="s">
        <v>120</v>
      </c>
      <c r="C9" s="65">
        <f t="shared" si="0"/>
        <v>15897109.21</v>
      </c>
      <c r="D9" s="65">
        <v>15897109.21</v>
      </c>
      <c r="E9" s="66"/>
    </row>
    <row r="10" ht="24" customHeight="1" spans="1:5">
      <c r="A10" s="24">
        <v>208</v>
      </c>
      <c r="B10" s="41" t="s">
        <v>121</v>
      </c>
      <c r="C10" s="65">
        <f t="shared" si="0"/>
        <v>2681427.1</v>
      </c>
      <c r="D10" s="65">
        <f>D11+D16+D14</f>
        <v>2681427.1</v>
      </c>
      <c r="E10" s="27"/>
    </row>
    <row r="11" ht="24" customHeight="1" spans="1:5">
      <c r="A11" s="24">
        <v>20805</v>
      </c>
      <c r="B11" s="44" t="s">
        <v>122</v>
      </c>
      <c r="C11" s="65">
        <f t="shared" si="0"/>
        <v>2511856.83</v>
      </c>
      <c r="D11" s="65">
        <f>D12+D13</f>
        <v>2511856.83</v>
      </c>
      <c r="E11" s="27"/>
    </row>
    <row r="12" ht="24" customHeight="1" spans="1:5">
      <c r="A12" s="24">
        <v>2080502</v>
      </c>
      <c r="B12" s="27" t="s">
        <v>123</v>
      </c>
      <c r="C12" s="65">
        <f t="shared" si="0"/>
        <v>149585.2</v>
      </c>
      <c r="D12" s="65">
        <v>149585.2</v>
      </c>
      <c r="E12" s="27"/>
    </row>
    <row r="13" ht="24" customHeight="1" spans="1:5">
      <c r="A13" s="24">
        <v>2080505</v>
      </c>
      <c r="B13" s="67" t="s">
        <v>124</v>
      </c>
      <c r="C13" s="65">
        <f t="shared" si="0"/>
        <v>2362271.63</v>
      </c>
      <c r="D13" s="65">
        <v>2362271.63</v>
      </c>
      <c r="E13" s="27"/>
    </row>
    <row r="14" ht="24" customHeight="1" spans="1:5">
      <c r="A14" s="24">
        <v>20808</v>
      </c>
      <c r="B14" s="67" t="s">
        <v>125</v>
      </c>
      <c r="C14" s="65">
        <f t="shared" si="0"/>
        <v>35400</v>
      </c>
      <c r="D14" s="65">
        <f t="shared" ref="D14:D19" si="1">D15</f>
        <v>35400</v>
      </c>
      <c r="E14" s="27"/>
    </row>
    <row r="15" ht="24" customHeight="1" spans="1:5">
      <c r="A15" s="24">
        <v>2080899</v>
      </c>
      <c r="B15" s="67" t="s">
        <v>126</v>
      </c>
      <c r="C15" s="65">
        <f t="shared" si="0"/>
        <v>35400</v>
      </c>
      <c r="D15" s="65">
        <v>35400</v>
      </c>
      <c r="E15" s="27"/>
    </row>
    <row r="16" ht="24" customHeight="1" spans="1:5">
      <c r="A16" s="24">
        <v>20899</v>
      </c>
      <c r="B16" s="27" t="s">
        <v>127</v>
      </c>
      <c r="C16" s="65">
        <f t="shared" si="0"/>
        <v>134170.27</v>
      </c>
      <c r="D16" s="65">
        <f t="shared" si="1"/>
        <v>134170.27</v>
      </c>
      <c r="E16" s="27"/>
    </row>
    <row r="17" ht="24" customHeight="1" spans="1:5">
      <c r="A17" s="24">
        <v>2089999</v>
      </c>
      <c r="B17" s="27" t="s">
        <v>127</v>
      </c>
      <c r="C17" s="65">
        <f t="shared" si="0"/>
        <v>134170.27</v>
      </c>
      <c r="D17" s="65">
        <v>134170.27</v>
      </c>
      <c r="E17" s="27"/>
    </row>
    <row r="18" ht="24" customHeight="1" spans="1:5">
      <c r="A18" s="24">
        <v>210</v>
      </c>
      <c r="B18" s="25" t="s">
        <v>128</v>
      </c>
      <c r="C18" s="65">
        <f t="shared" si="0"/>
        <v>1075210.84</v>
      </c>
      <c r="D18" s="65">
        <f t="shared" si="1"/>
        <v>1075210.84</v>
      </c>
      <c r="E18" s="27"/>
    </row>
    <row r="19" ht="24" customHeight="1" spans="1:5">
      <c r="A19" s="24">
        <v>21011</v>
      </c>
      <c r="B19" s="27" t="s">
        <v>129</v>
      </c>
      <c r="C19" s="65">
        <f t="shared" si="0"/>
        <v>1075210.84</v>
      </c>
      <c r="D19" s="65">
        <f t="shared" si="1"/>
        <v>1075210.84</v>
      </c>
      <c r="E19" s="27"/>
    </row>
    <row r="20" ht="24" customHeight="1" spans="1:5">
      <c r="A20" s="24">
        <v>2101102</v>
      </c>
      <c r="B20" s="27" t="s">
        <v>130</v>
      </c>
      <c r="C20" s="65">
        <f t="shared" si="0"/>
        <v>1075210.84</v>
      </c>
      <c r="D20" s="65">
        <v>1075210.84</v>
      </c>
      <c r="E20" s="27"/>
    </row>
    <row r="21" ht="24" customHeight="1" spans="1:5">
      <c r="A21" s="24">
        <v>229</v>
      </c>
      <c r="B21" s="25" t="s">
        <v>131</v>
      </c>
      <c r="C21" s="65">
        <f t="shared" si="0"/>
        <v>16000</v>
      </c>
      <c r="D21" s="65"/>
      <c r="E21" s="65">
        <f>E22</f>
        <v>16000</v>
      </c>
    </row>
    <row r="22" ht="24" customHeight="1" spans="1:5">
      <c r="A22" s="24">
        <v>22960</v>
      </c>
      <c r="B22" s="27" t="s">
        <v>132</v>
      </c>
      <c r="C22" s="65">
        <f t="shared" si="0"/>
        <v>16000</v>
      </c>
      <c r="D22" s="65"/>
      <c r="E22" s="65">
        <f>E23</f>
        <v>16000</v>
      </c>
    </row>
    <row r="23" ht="24" customHeight="1" spans="1:5">
      <c r="A23" s="24">
        <v>2296004</v>
      </c>
      <c r="B23" s="27" t="s">
        <v>133</v>
      </c>
      <c r="C23" s="65">
        <f t="shared" si="0"/>
        <v>16000</v>
      </c>
      <c r="D23" s="65"/>
      <c r="E23" s="65">
        <v>16000</v>
      </c>
    </row>
  </sheetData>
  <mergeCells count="4">
    <mergeCell ref="A2:E2"/>
    <mergeCell ref="C3:E3"/>
    <mergeCell ref="A4:B4"/>
    <mergeCell ref="C4:E4"/>
  </mergeCells>
  <pageMargins left="0.747916666666667" right="0.432638888888889" top="0.393055555555556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14" sqref="G14"/>
    </sheetView>
  </sheetViews>
  <sheetFormatPr defaultColWidth="10" defaultRowHeight="13.5" outlineLevelCol="4"/>
  <cols>
    <col min="1" max="1" width="8.25" customWidth="1"/>
    <col min="2" max="2" width="25.9583333333333" customWidth="1"/>
    <col min="3" max="3" width="16.7833333333333" customWidth="1"/>
    <col min="4" max="4" width="17.625" customWidth="1"/>
    <col min="5" max="5" width="17.4916666666667" customWidth="1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12" t="s">
        <v>180</v>
      </c>
      <c r="B2" s="12"/>
      <c r="C2" s="12"/>
      <c r="D2" s="12"/>
      <c r="E2" s="12"/>
    </row>
    <row r="3" ht="22.75" customHeight="1" spans="1:5">
      <c r="A3" s="52"/>
      <c r="B3" s="52"/>
      <c r="C3" s="13"/>
      <c r="D3" s="13"/>
      <c r="E3" s="53" t="s">
        <v>36</v>
      </c>
    </row>
    <row r="4" ht="22" customHeight="1" spans="1:5">
      <c r="A4" s="54" t="s">
        <v>181</v>
      </c>
      <c r="B4" s="54"/>
      <c r="C4" s="54" t="s">
        <v>182</v>
      </c>
      <c r="D4" s="54"/>
      <c r="E4" s="54"/>
    </row>
    <row r="5" ht="22" customHeight="1" spans="1:5">
      <c r="A5" s="54" t="s">
        <v>178</v>
      </c>
      <c r="B5" s="54" t="s">
        <v>179</v>
      </c>
      <c r="C5" s="54" t="s">
        <v>117</v>
      </c>
      <c r="D5" s="54" t="s">
        <v>183</v>
      </c>
      <c r="E5" s="54" t="s">
        <v>184</v>
      </c>
    </row>
    <row r="6" ht="22" customHeight="1" spans="1:5">
      <c r="A6" s="54"/>
      <c r="B6" s="55" t="s">
        <v>117</v>
      </c>
      <c r="C6" s="56">
        <f t="shared" ref="C6:C18" si="0">D6+E6</f>
        <v>19653747.15</v>
      </c>
      <c r="D6" s="56">
        <f>D7+D17+D30</f>
        <v>19446550.53</v>
      </c>
      <c r="E6" s="56">
        <f>E7+E17+E30</f>
        <v>207196.62</v>
      </c>
    </row>
    <row r="7" ht="22" customHeight="1" spans="1:5">
      <c r="A7" s="41" t="s">
        <v>185</v>
      </c>
      <c r="B7" s="41" t="s">
        <v>186</v>
      </c>
      <c r="C7" s="57">
        <f t="shared" si="0"/>
        <v>19261565.33</v>
      </c>
      <c r="D7" s="57">
        <f>SUM(D8:D16)</f>
        <v>19261565.33</v>
      </c>
      <c r="E7" s="57"/>
    </row>
    <row r="8" ht="22" customHeight="1" spans="1:5">
      <c r="A8" s="44" t="s">
        <v>187</v>
      </c>
      <c r="B8" s="44" t="s">
        <v>188</v>
      </c>
      <c r="C8" s="57">
        <f t="shared" si="0"/>
        <v>7142515.2</v>
      </c>
      <c r="D8" s="57">
        <v>7142515.2</v>
      </c>
      <c r="E8" s="57"/>
    </row>
    <row r="9" ht="22" customHeight="1" spans="1:5">
      <c r="A9" s="44" t="s">
        <v>189</v>
      </c>
      <c r="B9" s="44" t="s">
        <v>190</v>
      </c>
      <c r="C9" s="57">
        <f t="shared" si="0"/>
        <v>2041346.79</v>
      </c>
      <c r="D9" s="57">
        <v>2041346.79</v>
      </c>
      <c r="E9" s="57"/>
    </row>
    <row r="10" ht="22" customHeight="1" spans="1:5">
      <c r="A10" s="44" t="s">
        <v>191</v>
      </c>
      <c r="B10" s="44" t="s">
        <v>192</v>
      </c>
      <c r="C10" s="57">
        <f t="shared" si="0"/>
        <v>2566900</v>
      </c>
      <c r="D10" s="57">
        <v>2566900</v>
      </c>
      <c r="E10" s="57"/>
    </row>
    <row r="11" ht="22" customHeight="1" spans="1:5">
      <c r="A11" s="44" t="s">
        <v>193</v>
      </c>
      <c r="B11" s="44" t="s">
        <v>194</v>
      </c>
      <c r="C11" s="57">
        <f t="shared" si="0"/>
        <v>3939150.6</v>
      </c>
      <c r="D11" s="57">
        <v>3939150.6</v>
      </c>
      <c r="E11" s="57"/>
    </row>
    <row r="12" ht="22" customHeight="1" spans="1:5">
      <c r="A12" s="44" t="s">
        <v>195</v>
      </c>
      <c r="B12" s="44" t="s">
        <v>196</v>
      </c>
      <c r="C12" s="57">
        <f t="shared" si="0"/>
        <v>2362271.63</v>
      </c>
      <c r="D12" s="57">
        <v>2362271.63</v>
      </c>
      <c r="E12" s="57"/>
    </row>
    <row r="13" ht="22" customHeight="1" spans="1:5">
      <c r="A13" s="44" t="s">
        <v>197</v>
      </c>
      <c r="B13" s="44" t="s">
        <v>198</v>
      </c>
      <c r="C13" s="57">
        <f t="shared" si="0"/>
        <v>0</v>
      </c>
      <c r="D13" s="57"/>
      <c r="E13" s="57"/>
    </row>
    <row r="14" ht="22" customHeight="1" spans="1:5">
      <c r="A14" s="44" t="s">
        <v>199</v>
      </c>
      <c r="B14" s="44" t="s">
        <v>200</v>
      </c>
      <c r="C14" s="57">
        <f t="shared" si="0"/>
        <v>1075210.84</v>
      </c>
      <c r="D14" s="57">
        <v>1075210.84</v>
      </c>
      <c r="E14" s="57"/>
    </row>
    <row r="15" ht="22" customHeight="1" spans="1:5">
      <c r="A15" s="44" t="s">
        <v>201</v>
      </c>
      <c r="B15" s="44" t="s">
        <v>202</v>
      </c>
      <c r="C15" s="57">
        <f t="shared" si="0"/>
        <v>134170.27</v>
      </c>
      <c r="D15" s="57">
        <v>134170.27</v>
      </c>
      <c r="E15" s="57"/>
    </row>
    <row r="16" ht="22" customHeight="1" spans="1:5">
      <c r="A16" s="44" t="s">
        <v>203</v>
      </c>
      <c r="B16" s="44" t="s">
        <v>204</v>
      </c>
      <c r="C16" s="57">
        <f t="shared" si="0"/>
        <v>0</v>
      </c>
      <c r="D16" s="57"/>
      <c r="E16" s="57"/>
    </row>
    <row r="17" ht="22" customHeight="1" spans="1:5">
      <c r="A17" s="41" t="s">
        <v>205</v>
      </c>
      <c r="B17" s="41" t="s">
        <v>206</v>
      </c>
      <c r="C17" s="57">
        <f t="shared" si="0"/>
        <v>207196.62</v>
      </c>
      <c r="D17" s="57"/>
      <c r="E17" s="57">
        <f>SUM(E18:E29)</f>
        <v>207196.62</v>
      </c>
    </row>
    <row r="18" ht="22" customHeight="1" spans="1:5">
      <c r="A18" s="44" t="s">
        <v>207</v>
      </c>
      <c r="B18" s="44" t="s">
        <v>208</v>
      </c>
      <c r="C18" s="57">
        <f t="shared" si="0"/>
        <v>0</v>
      </c>
      <c r="D18" s="57"/>
      <c r="E18" s="57"/>
    </row>
    <row r="19" ht="22" customHeight="1" spans="1:5">
      <c r="A19" s="44" t="s">
        <v>209</v>
      </c>
      <c r="B19" s="44" t="s">
        <v>210</v>
      </c>
      <c r="C19" s="57">
        <f t="shared" ref="C19:C39" si="1">D19+E19</f>
        <v>0</v>
      </c>
      <c r="D19" s="57"/>
      <c r="E19" s="57"/>
    </row>
    <row r="20" ht="22" customHeight="1" spans="1:5">
      <c r="A20" s="44" t="s">
        <v>211</v>
      </c>
      <c r="B20" s="44" t="s">
        <v>212</v>
      </c>
      <c r="C20" s="57">
        <f t="shared" si="1"/>
        <v>0</v>
      </c>
      <c r="D20" s="57"/>
      <c r="E20" s="57"/>
    </row>
    <row r="21" ht="22" customHeight="1" spans="1:5">
      <c r="A21" s="44" t="s">
        <v>213</v>
      </c>
      <c r="B21" s="44" t="s">
        <v>214</v>
      </c>
      <c r="C21" s="57">
        <f t="shared" si="1"/>
        <v>0</v>
      </c>
      <c r="D21" s="57"/>
      <c r="E21" s="57"/>
    </row>
    <row r="22" ht="22" customHeight="1" spans="1:5">
      <c r="A22" s="44" t="s">
        <v>215</v>
      </c>
      <c r="B22" s="44" t="s">
        <v>216</v>
      </c>
      <c r="C22" s="57">
        <f t="shared" si="1"/>
        <v>0</v>
      </c>
      <c r="D22" s="57"/>
      <c r="E22" s="57"/>
    </row>
    <row r="23" ht="22" customHeight="1" spans="1:5">
      <c r="A23" s="44" t="s">
        <v>217</v>
      </c>
      <c r="B23" s="44" t="s">
        <v>218</v>
      </c>
      <c r="C23" s="57">
        <f t="shared" si="1"/>
        <v>0</v>
      </c>
      <c r="D23" s="57"/>
      <c r="E23" s="57"/>
    </row>
    <row r="24" ht="22" customHeight="1" spans="1:5">
      <c r="A24" s="44" t="s">
        <v>219</v>
      </c>
      <c r="B24" s="44" t="s">
        <v>220</v>
      </c>
      <c r="C24" s="57">
        <f t="shared" si="1"/>
        <v>0</v>
      </c>
      <c r="D24" s="57"/>
      <c r="E24" s="57"/>
    </row>
    <row r="25" ht="22" customHeight="1" spans="1:5">
      <c r="A25" s="44" t="s">
        <v>221</v>
      </c>
      <c r="B25" s="44" t="s">
        <v>222</v>
      </c>
      <c r="C25" s="57">
        <f t="shared" si="1"/>
        <v>0</v>
      </c>
      <c r="D25" s="57"/>
      <c r="E25" s="57"/>
    </row>
    <row r="26" ht="22" customHeight="1" spans="1:5">
      <c r="A26" s="44" t="s">
        <v>223</v>
      </c>
      <c r="B26" s="44" t="s">
        <v>224</v>
      </c>
      <c r="C26" s="57">
        <f t="shared" si="1"/>
        <v>0</v>
      </c>
      <c r="D26" s="57"/>
      <c r="E26" s="57"/>
    </row>
    <row r="27" ht="22" customHeight="1" spans="1:5">
      <c r="A27" s="44" t="s">
        <v>225</v>
      </c>
      <c r="B27" s="44" t="s">
        <v>226</v>
      </c>
      <c r="C27" s="57">
        <f t="shared" si="1"/>
        <v>0</v>
      </c>
      <c r="D27" s="57"/>
      <c r="E27" s="57"/>
    </row>
    <row r="28" ht="22" customHeight="1" spans="1:5">
      <c r="A28" s="44" t="s">
        <v>227</v>
      </c>
      <c r="B28" s="44" t="s">
        <v>228</v>
      </c>
      <c r="C28" s="57">
        <f t="shared" si="1"/>
        <v>121972.98</v>
      </c>
      <c r="D28" s="57"/>
      <c r="E28" s="57">
        <v>121972.98</v>
      </c>
    </row>
    <row r="29" ht="22" customHeight="1" spans="1:5">
      <c r="A29" s="44" t="s">
        <v>229</v>
      </c>
      <c r="B29" s="44" t="s">
        <v>230</v>
      </c>
      <c r="C29" s="57">
        <f t="shared" si="1"/>
        <v>85223.64</v>
      </c>
      <c r="D29" s="57"/>
      <c r="E29" s="57">
        <v>85223.64</v>
      </c>
    </row>
    <row r="30" ht="22" customHeight="1" spans="1:5">
      <c r="A30" s="41" t="s">
        <v>231</v>
      </c>
      <c r="B30" s="41" t="s">
        <v>232</v>
      </c>
      <c r="C30" s="57">
        <f t="shared" si="1"/>
        <v>184985.2</v>
      </c>
      <c r="D30" s="57">
        <f>D31+D32</f>
        <v>184985.2</v>
      </c>
      <c r="E30" s="57"/>
    </row>
    <row r="31" ht="22" customHeight="1" spans="1:5">
      <c r="A31" s="44" t="s">
        <v>233</v>
      </c>
      <c r="B31" s="44" t="s">
        <v>234</v>
      </c>
      <c r="C31" s="57">
        <f t="shared" si="1"/>
        <v>149585.2</v>
      </c>
      <c r="D31" s="57">
        <v>149585.2</v>
      </c>
      <c r="E31" s="57"/>
    </row>
    <row r="32" ht="22" customHeight="1" spans="1:5">
      <c r="A32" s="44" t="s">
        <v>235</v>
      </c>
      <c r="B32" s="44" t="s">
        <v>236</v>
      </c>
      <c r="C32" s="57">
        <f t="shared" si="1"/>
        <v>35400</v>
      </c>
      <c r="D32" s="57">
        <v>35400</v>
      </c>
      <c r="E32" s="57"/>
    </row>
    <row r="33" ht="23" customHeight="1" spans="1:5">
      <c r="A33" s="27"/>
      <c r="B33" s="27"/>
      <c r="C33" s="58"/>
      <c r="D33" s="58"/>
      <c r="E33" s="58"/>
    </row>
    <row r="34" ht="23" customHeight="1" spans="1:5">
      <c r="A34" s="27"/>
      <c r="B34" s="27"/>
      <c r="C34" s="58"/>
      <c r="D34" s="58"/>
      <c r="E34" s="58"/>
    </row>
  </sheetData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.156944444444444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高兴</cp:lastModifiedBy>
  <dcterms:created xsi:type="dcterms:W3CDTF">2023-01-31T08:53:00Z</dcterms:created>
  <dcterms:modified xsi:type="dcterms:W3CDTF">2025-02-24T08:11:36Z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